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7E86BBE-DAC4-40C7-95BD-50E20F77CFF1}" xr6:coauthVersionLast="45" xr6:coauthVersionMax="45" xr10:uidLastSave="{00000000-0000-0000-0000-000000000000}"/>
  <bookViews>
    <workbookView xWindow="-108" yWindow="-108" windowWidth="23256" windowHeight="12600" firstSheet="3" activeTab="3" xr2:uid="{00000000-000D-0000-FFFF-FFFF00000000}"/>
  </bookViews>
  <sheets>
    <sheet name="105020100200000110" sheetId="1" r:id="rId1"/>
    <sheet name="105020200200000110" sheetId="2" r:id="rId2"/>
    <sheet name="СВОДНЫЙ" sheetId="3" r:id="rId3"/>
    <sheet name="Лист1" sheetId="4" r:id="rId4"/>
    <sheet name="Лист2" sheetId="5" r:id="rId5"/>
  </sheets>
  <definedNames>
    <definedName name="_xlnm.Print_Titles" localSheetId="0">'105020100200000110'!$2:$7</definedName>
    <definedName name="_xlnm.Print_Area" localSheetId="1">'105020200200000110'!$A$1:$M$41</definedName>
    <definedName name="_xlnm.Print_Area" localSheetId="3">Лист1!$A$1:$M$41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8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8" i="3"/>
  <c r="K8" i="2"/>
  <c r="H8" i="2"/>
  <c r="F8" i="2"/>
  <c r="E8" i="2"/>
  <c r="J43" i="1"/>
  <c r="G43" i="1"/>
  <c r="D43" i="1"/>
  <c r="C43" i="1"/>
  <c r="L42" i="1"/>
  <c r="K42" i="1"/>
  <c r="I42" i="1"/>
  <c r="H42" i="1"/>
  <c r="F42" i="1"/>
  <c r="E42" i="1"/>
  <c r="L41" i="1"/>
  <c r="K41" i="1"/>
  <c r="I41" i="1"/>
  <c r="H41" i="1"/>
  <c r="F41" i="1"/>
  <c r="E41" i="1"/>
  <c r="L40" i="1"/>
  <c r="K40" i="1"/>
  <c r="I40" i="1"/>
  <c r="H40" i="1"/>
  <c r="F40" i="1"/>
  <c r="E40" i="1"/>
  <c r="L39" i="1"/>
  <c r="K39" i="1"/>
  <c r="I39" i="1"/>
  <c r="H39" i="1"/>
  <c r="F39" i="1"/>
  <c r="E39" i="1"/>
  <c r="L38" i="1"/>
  <c r="K38" i="1"/>
  <c r="I38" i="1"/>
  <c r="H38" i="1"/>
  <c r="F38" i="1"/>
  <c r="E38" i="1"/>
  <c r="L37" i="1"/>
  <c r="K37" i="1"/>
  <c r="I37" i="1"/>
  <c r="H37" i="1"/>
  <c r="F37" i="1"/>
  <c r="E37" i="1"/>
  <c r="L36" i="1"/>
  <c r="K36" i="1"/>
  <c r="I36" i="1"/>
  <c r="H36" i="1"/>
  <c r="F36" i="1"/>
  <c r="E36" i="1"/>
  <c r="L35" i="1"/>
  <c r="K35" i="1"/>
  <c r="I35" i="1"/>
  <c r="H35" i="1"/>
  <c r="F35" i="1"/>
  <c r="E35" i="1"/>
  <c r="L34" i="1"/>
  <c r="K34" i="1"/>
  <c r="I34" i="1"/>
  <c r="H34" i="1"/>
  <c r="F34" i="1"/>
  <c r="E34" i="1"/>
  <c r="L33" i="1"/>
  <c r="K33" i="1"/>
  <c r="I33" i="1"/>
  <c r="H33" i="1"/>
  <c r="F33" i="1"/>
  <c r="E33" i="1"/>
  <c r="L32" i="1"/>
  <c r="K32" i="1"/>
  <c r="I32" i="1"/>
  <c r="H32" i="1"/>
  <c r="F32" i="1"/>
  <c r="E32" i="1"/>
  <c r="L31" i="1"/>
  <c r="K31" i="1"/>
  <c r="I31" i="1"/>
  <c r="H31" i="1"/>
  <c r="F31" i="1"/>
  <c r="E31" i="1"/>
  <c r="L30" i="1"/>
  <c r="K30" i="1"/>
  <c r="I30" i="1"/>
  <c r="H30" i="1"/>
  <c r="F30" i="1"/>
  <c r="E30" i="1"/>
  <c r="L29" i="1"/>
  <c r="K29" i="1"/>
  <c r="I29" i="1"/>
  <c r="H29" i="1"/>
  <c r="F29" i="1"/>
  <c r="E29" i="1"/>
  <c r="L28" i="1"/>
  <c r="K28" i="1"/>
  <c r="I28" i="1"/>
  <c r="H28" i="1"/>
  <c r="F28" i="1"/>
  <c r="E28" i="1"/>
  <c r="L27" i="1"/>
  <c r="K27" i="1"/>
  <c r="I27" i="1"/>
  <c r="H27" i="1"/>
  <c r="F27" i="1"/>
  <c r="E27" i="1"/>
  <c r="L26" i="1"/>
  <c r="K26" i="1"/>
  <c r="I26" i="1"/>
  <c r="H26" i="1"/>
  <c r="F26" i="1"/>
  <c r="E26" i="1"/>
  <c r="L25" i="1"/>
  <c r="K25" i="1"/>
  <c r="I25" i="1"/>
  <c r="H25" i="1"/>
  <c r="F25" i="1"/>
  <c r="E25" i="1"/>
  <c r="L24" i="1"/>
  <c r="K24" i="1"/>
  <c r="I24" i="1"/>
  <c r="H24" i="1"/>
  <c r="F24" i="1"/>
  <c r="E24" i="1"/>
  <c r="L23" i="1"/>
  <c r="K23" i="1"/>
  <c r="I23" i="1"/>
  <c r="H23" i="1"/>
  <c r="F23" i="1"/>
  <c r="E23" i="1"/>
  <c r="L22" i="1"/>
  <c r="K22" i="1"/>
  <c r="I22" i="1"/>
  <c r="H22" i="1"/>
  <c r="F22" i="1"/>
  <c r="E22" i="1"/>
  <c r="L21" i="1"/>
  <c r="K21" i="1"/>
  <c r="I21" i="1"/>
  <c r="H21" i="1"/>
  <c r="F21" i="1"/>
  <c r="E21" i="1"/>
  <c r="L20" i="1"/>
  <c r="K20" i="1"/>
  <c r="I20" i="1"/>
  <c r="H20" i="1"/>
  <c r="F20" i="1"/>
  <c r="E20" i="1"/>
  <c r="L19" i="1"/>
  <c r="K19" i="1"/>
  <c r="I19" i="1"/>
  <c r="H19" i="1"/>
  <c r="F19" i="1"/>
  <c r="E19" i="1"/>
  <c r="L18" i="1"/>
  <c r="K18" i="1"/>
  <c r="I18" i="1"/>
  <c r="H18" i="1"/>
  <c r="F18" i="1"/>
  <c r="E18" i="1"/>
  <c r="L17" i="1"/>
  <c r="K17" i="1"/>
  <c r="I17" i="1"/>
  <c r="H17" i="1"/>
  <c r="F17" i="1"/>
  <c r="E17" i="1"/>
  <c r="L16" i="1"/>
  <c r="K16" i="1"/>
  <c r="I16" i="1"/>
  <c r="H16" i="1"/>
  <c r="F16" i="1"/>
  <c r="E16" i="1"/>
  <c r="L15" i="1"/>
  <c r="K15" i="1"/>
  <c r="I15" i="1"/>
  <c r="H15" i="1"/>
  <c r="F15" i="1"/>
  <c r="E15" i="1"/>
  <c r="L14" i="1"/>
  <c r="K14" i="1"/>
  <c r="I14" i="1"/>
  <c r="H14" i="1"/>
  <c r="F14" i="1"/>
  <c r="E14" i="1"/>
  <c r="L13" i="1"/>
  <c r="K13" i="1"/>
  <c r="I13" i="1"/>
  <c r="H13" i="1"/>
  <c r="F13" i="1"/>
  <c r="E13" i="1"/>
  <c r="L12" i="1"/>
  <c r="K12" i="1"/>
  <c r="I12" i="1"/>
  <c r="H12" i="1"/>
  <c r="F12" i="1"/>
  <c r="E12" i="1"/>
  <c r="L11" i="1"/>
  <c r="K11" i="1"/>
  <c r="I11" i="1"/>
  <c r="H11" i="1"/>
  <c r="F11" i="1"/>
  <c r="E11" i="1"/>
  <c r="L10" i="1"/>
  <c r="K10" i="1"/>
  <c r="I10" i="1"/>
  <c r="H10" i="1"/>
  <c r="F10" i="1"/>
  <c r="E10" i="1"/>
  <c r="E43" i="1" l="1"/>
  <c r="L43" i="1"/>
  <c r="K43" i="1"/>
  <c r="H43" i="1"/>
  <c r="F43" i="1"/>
  <c r="I43" i="1"/>
  <c r="J9" i="3"/>
  <c r="G9" i="2"/>
  <c r="G9" i="3" s="1"/>
  <c r="D9" i="2"/>
  <c r="D9" i="3" s="1"/>
  <c r="C9" i="2"/>
  <c r="C9" i="3" s="1"/>
  <c r="C41" i="3" s="1"/>
  <c r="F14" i="3"/>
  <c r="F29" i="3"/>
  <c r="F30" i="3"/>
  <c r="F31" i="3"/>
  <c r="F32" i="3"/>
  <c r="F35" i="3"/>
  <c r="F36" i="3"/>
  <c r="F40" i="3"/>
  <c r="J41" i="2"/>
  <c r="G41" i="2"/>
  <c r="D41" i="2"/>
  <c r="C41" i="2" l="1"/>
  <c r="F41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3"/>
  <c r="E40" i="2"/>
  <c r="E40" i="3"/>
  <c r="E39" i="2"/>
  <c r="E38" i="2"/>
  <c r="E37" i="2"/>
  <c r="E36" i="2"/>
  <c r="E36" i="3"/>
  <c r="E35" i="2"/>
  <c r="E35" i="3"/>
  <c r="E34" i="2"/>
  <c r="E33" i="2"/>
  <c r="E32" i="2"/>
  <c r="E32" i="3"/>
  <c r="E31" i="2"/>
  <c r="E31" i="3"/>
  <c r="E30" i="2"/>
  <c r="E30" i="3"/>
  <c r="E29" i="2"/>
  <c r="E29" i="3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4" i="3"/>
  <c r="E13" i="2"/>
  <c r="E12" i="2"/>
  <c r="E11" i="2"/>
  <c r="E10" i="2"/>
  <c r="E9" i="2"/>
  <c r="I8" i="3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K40" i="3"/>
  <c r="L40" i="3"/>
  <c r="K39" i="3"/>
  <c r="L39" i="3"/>
  <c r="K38" i="3"/>
  <c r="L38" i="3"/>
  <c r="K37" i="3"/>
  <c r="L37" i="3"/>
  <c r="K36" i="3"/>
  <c r="L36" i="3"/>
  <c r="K35" i="3"/>
  <c r="L35" i="3"/>
  <c r="K34" i="3"/>
  <c r="L34" i="3"/>
  <c r="K33" i="3"/>
  <c r="L33" i="3"/>
  <c r="K32" i="3"/>
  <c r="L32" i="3"/>
  <c r="K31" i="3"/>
  <c r="L31" i="3"/>
  <c r="K30" i="3"/>
  <c r="L30" i="3"/>
  <c r="K29" i="3"/>
  <c r="L29" i="3"/>
  <c r="K28" i="3"/>
  <c r="L28" i="3"/>
  <c r="K27" i="3"/>
  <c r="L27" i="3"/>
  <c r="K26" i="3"/>
  <c r="L26" i="3"/>
  <c r="K25" i="3"/>
  <c r="L25" i="3"/>
  <c r="K24" i="3"/>
  <c r="L24" i="3"/>
  <c r="K23" i="3"/>
  <c r="L23" i="3"/>
  <c r="K22" i="3"/>
  <c r="L22" i="3"/>
  <c r="K21" i="3"/>
  <c r="L21" i="3"/>
  <c r="K20" i="3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K12" i="3"/>
  <c r="L12" i="3"/>
  <c r="K11" i="3"/>
  <c r="L11" i="3"/>
  <c r="K10" i="3"/>
  <c r="L10" i="3"/>
  <c r="K9" i="3"/>
  <c r="L9" i="3"/>
  <c r="H8" i="3"/>
  <c r="K8" i="3"/>
  <c r="L40" i="2"/>
  <c r="K40" i="2"/>
  <c r="I40" i="2"/>
  <c r="L39" i="2"/>
  <c r="K39" i="2"/>
  <c r="I39" i="2"/>
  <c r="L38" i="2"/>
  <c r="K38" i="2"/>
  <c r="I38" i="2"/>
  <c r="L37" i="2"/>
  <c r="K37" i="2"/>
  <c r="I37" i="2"/>
  <c r="L36" i="2"/>
  <c r="K36" i="2"/>
  <c r="I36" i="2"/>
  <c r="L35" i="2"/>
  <c r="K35" i="2"/>
  <c r="I35" i="2"/>
  <c r="L34" i="2"/>
  <c r="K34" i="2"/>
  <c r="I34" i="2"/>
  <c r="L33" i="2"/>
  <c r="K33" i="2"/>
  <c r="I33" i="2"/>
  <c r="L32" i="2"/>
  <c r="K32" i="2"/>
  <c r="I32" i="2"/>
  <c r="L31" i="2"/>
  <c r="K31" i="2"/>
  <c r="I31" i="2"/>
  <c r="L30" i="2"/>
  <c r="K30" i="2"/>
  <c r="I30" i="2"/>
  <c r="L29" i="2"/>
  <c r="K29" i="2"/>
  <c r="I29" i="2"/>
  <c r="L28" i="2"/>
  <c r="K28" i="2"/>
  <c r="I28" i="2"/>
  <c r="L27" i="2"/>
  <c r="K27" i="2"/>
  <c r="I27" i="2"/>
  <c r="L26" i="2"/>
  <c r="K26" i="2"/>
  <c r="I26" i="2"/>
  <c r="L25" i="2"/>
  <c r="K25" i="2"/>
  <c r="I25" i="2"/>
  <c r="L24" i="2"/>
  <c r="K24" i="2"/>
  <c r="I24" i="2"/>
  <c r="L23" i="2"/>
  <c r="K23" i="2"/>
  <c r="I23" i="2"/>
  <c r="L22" i="2"/>
  <c r="K22" i="2"/>
  <c r="I22" i="2"/>
  <c r="L21" i="2"/>
  <c r="K21" i="2"/>
  <c r="I21" i="2"/>
  <c r="K20" i="2"/>
  <c r="I20" i="2"/>
  <c r="L19" i="2"/>
  <c r="K19" i="2"/>
  <c r="I19" i="2"/>
  <c r="L18" i="2"/>
  <c r="K18" i="2"/>
  <c r="I18" i="2"/>
  <c r="L17" i="2"/>
  <c r="K17" i="2"/>
  <c r="I17" i="2"/>
  <c r="L16" i="2"/>
  <c r="K16" i="2"/>
  <c r="I16" i="2"/>
  <c r="L15" i="2"/>
  <c r="K15" i="2"/>
  <c r="I15" i="2"/>
  <c r="L14" i="2"/>
  <c r="K14" i="2"/>
  <c r="I14" i="2"/>
  <c r="L13" i="2"/>
  <c r="K13" i="2"/>
  <c r="I13" i="2"/>
  <c r="L12" i="2"/>
  <c r="K12" i="2"/>
  <c r="I12" i="2"/>
  <c r="L11" i="2"/>
  <c r="K11" i="2"/>
  <c r="I11" i="2"/>
  <c r="L10" i="2"/>
  <c r="K10" i="2"/>
  <c r="I10" i="2"/>
  <c r="L9" i="2"/>
  <c r="K9" i="2"/>
  <c r="L41" i="2"/>
  <c r="K41" i="2"/>
  <c r="I41" i="2"/>
  <c r="E9" i="3" l="1"/>
  <c r="F9" i="3"/>
  <c r="E10" i="3"/>
  <c r="F10" i="3"/>
  <c r="E11" i="3"/>
  <c r="F11" i="3"/>
  <c r="E12" i="3"/>
  <c r="F12" i="3"/>
  <c r="E13" i="3"/>
  <c r="F13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33" i="3"/>
  <c r="F33" i="3"/>
  <c r="E34" i="3"/>
  <c r="F34" i="3"/>
  <c r="E37" i="3"/>
  <c r="F37" i="3"/>
  <c r="E38" i="3"/>
  <c r="F38" i="3"/>
  <c r="E39" i="3"/>
  <c r="F39" i="3"/>
  <c r="L8" i="3"/>
  <c r="J41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G41" i="3"/>
  <c r="E8" i="3"/>
  <c r="D41" i="3"/>
  <c r="F41" i="3" s="1"/>
  <c r="H41" i="2"/>
  <c r="E41" i="2"/>
  <c r="E41" i="3" l="1"/>
  <c r="H41" i="3"/>
  <c r="L41" i="3"/>
  <c r="K41" i="3"/>
  <c r="I41" i="3"/>
</calcChain>
</file>

<file path=xl/sharedStrings.xml><?xml version="1.0" encoding="utf-8"?>
<sst xmlns="http://schemas.openxmlformats.org/spreadsheetml/2006/main" count="411" uniqueCount="107">
  <si>
    <t/>
  </si>
  <si>
    <t>№ 
п/п</t>
  </si>
  <si>
    <t>Наименование муниципального образования</t>
  </si>
  <si>
    <t>Задолженность на 01.01.2012</t>
  </si>
  <si>
    <t>Задолженность на 01.01.2013</t>
  </si>
  <si>
    <t>Отклонение показателя на 01.01.2013 от показателя на 01.01.2012, (+/-)</t>
  </si>
  <si>
    <t>Темп роста (снижения) 2012 года к 2011 году, %</t>
  </si>
  <si>
    <t>Задолженность на 01.01.2014</t>
  </si>
  <si>
    <t>Отклонение показателя на 01.01.2014 от показателя на 01.01.2013, (+/-)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</si>
  <si>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</si>
  <si>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</si>
  <si>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</si>
  <si>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</si>
  <si>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</si>
  <si>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</si>
  <si>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</si>
  <si>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</si>
  <si>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</si>
  <si>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</si>
  <si>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</si>
  <si>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</si>
  <si>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</si>
  <si>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</si>
  <si>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</si>
  <si>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</si>
  <si>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</si>
  <si>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</si>
  <si>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</si>
  <si>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</si>
  <si>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</si>
  <si>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</si>
  <si>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</si>
  <si>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</si>
  <si>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</si>
  <si>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</si>
  <si>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</si>
  <si>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</si>
  <si>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</si>
  <si>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</si>
  <si>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</si>
  <si>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</si>
  <si>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</si>
  <si>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</si>
  <si>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</si>
  <si>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</si>
  <si>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</si>
  <si>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</si>
  <si>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</si>
  <si>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</si>
  <si>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</si>
  <si>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</si>
  <si>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</si>
  <si>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</si>
  <si>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</si>
  <si>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</si>
  <si>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</si>
  <si>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</si>
  <si>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</si>
  <si>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</si>
  <si>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</si>
  <si>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</si>
  <si>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</si>
  <si>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</si>
  <si>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</si>
  <si>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</si>
  <si>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</si>
  <si>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</si>
  <si>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</si>
  <si>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</si>
  <si>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</si>
  <si>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</si>
  <si>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</si>
  <si>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</si>
  <si>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</si>
  <si>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</si>
  <si>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</si>
  <si>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</si>
  <si>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</si>
  <si>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</si>
  <si>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</si>
  <si>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(тыс. рублей)</t>
  </si>
  <si>
    <t>Сведения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</si>
  <si>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</si>
  <si>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Темп роста (снижения) 2013 года к 2012 году, %</t>
  </si>
  <si>
    <t>11=10-7</t>
  </si>
  <si>
    <t>12=10/7*100</t>
  </si>
  <si>
    <t>по коду БК 1 05 02020 02 0000 110</t>
  </si>
  <si>
    <t>по коду БК 1 05 02010 02 0000 110</t>
  </si>
  <si>
    <t>о задолженности по единому налогу на вмененный доход для отдельных видов деятельности  по состоянию на 01.04.2014 года</t>
  </si>
  <si>
    <t>Задолженность на 01.04.2014</t>
  </si>
  <si>
    <t>о задолженности по  единому налогу на вмененный доход для отдельных видов деятельности  состоянию на 01.04.2014 года</t>
  </si>
  <si>
    <t>Отклонение показателя на 01.04.2014 от показателя на 01.01.2014, (+/-)</t>
  </si>
  <si>
    <t>Темп роста (снижения) 01.04.2014 года к 01.01.2014 года, %</t>
  </si>
  <si>
    <t>по кодам         БК 1 05 02010 02 0000 110         и       1 05 02020 02 0000 110</t>
  </si>
  <si>
    <t xml:space="preserve">по коду     БК 1 05 02000 02 0000 110       </t>
  </si>
  <si>
    <t>тыс.рублей</t>
  </si>
  <si>
    <t>Задолженность на 01.01.2018г.</t>
  </si>
  <si>
    <t>Задолженность на 01.01.2019г.</t>
  </si>
  <si>
    <t>Темп роста (снижения) 2018 года к 2017 году, %</t>
  </si>
  <si>
    <t>Задолженность на 01.01.2020г.</t>
  </si>
  <si>
    <t>Отклонение показателя на 01.01.2020 года от показателя на 01.01.2019 года, (+/-)</t>
  </si>
  <si>
    <t>Отклонение показателя на 01.01.2019 года  от показателя на 01.01.2018 года, (+/-)</t>
  </si>
  <si>
    <t>Темп роста (снижения) 2019 года к 2018 году, %</t>
  </si>
  <si>
    <t>Задолженность на 01.04.2020г.</t>
  </si>
  <si>
    <t>Отклонение показателя на 01.04.2020 года от показателя на 01.01.2020 года, (+/-)</t>
  </si>
  <si>
    <t>Темп роста (снижения) 01.04.2020 года к 01.01.2020 году, %</t>
  </si>
  <si>
    <t>Сведения   о задолженности по  единому налогу на вмененный доход для отдельных видов деятельности  по состоянию на 01.04.2020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</si>
</sst>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164" fontId="8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8" fillId="2" borderId="18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5" fillId="3" borderId="7" xfId="0" applyNumberFormat="1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 wrapText="1"/>
    </xf>
    <xf numFmtId="164" fontId="5" fillId="3" borderId="8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"/>
  <sheetViews>
    <sheetView topLeftCell="A16" workbookViewId="0">
      <selection activeCell="J35" sqref="J35"/>
    </sheetView>
  </sheetViews>
  <sheetFormatPr defaultRowHeight="15" customHeight="1" x14ac:dyDescent="0.25"/>
  <cols>
    <col min="1" max="1" width="4.109375" customWidth="1"/>
    <col min="2" max="2" width="21.33203125" customWidth="1"/>
    <col min="3" max="4" width="15.33203125" customWidth="1"/>
    <col min="5" max="6" width="14.77734375" customWidth="1"/>
    <col min="7" max="7" width="15.44140625" customWidth="1"/>
    <col min="8" max="9" width="14.77734375" customWidth="1"/>
    <col min="10" max="10" width="15.109375" customWidth="1"/>
    <col min="11" max="12" width="14.77734375" customWidth="1"/>
  </cols>
  <sheetData>
    <row r="2" spans="1:12" ht="15" customHeight="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44" t="s">
        <v>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.75" customHeight="1" x14ac:dyDescent="0.25">
      <c r="A4" s="45" t="s">
        <v>82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.25" hidden="1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5" customHeight="1" x14ac:dyDescent="0.25">
      <c r="A6" s="44" t="s">
        <v>87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" customHeight="1" thickBot="1" x14ac:dyDescent="0.3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42" t="s">
        <v>80</v>
      </c>
      <c r="L7" s="43"/>
    </row>
    <row r="8" spans="1:12" s="12" customFormat="1" ht="85.5" customHeight="1" thickBot="1" x14ac:dyDescent="0.3">
      <c r="A8" s="20" t="s">
        <v>1</v>
      </c>
      <c r="B8" s="21" t="s">
        <v>2</v>
      </c>
      <c r="C8" s="21" t="s">
        <v>3</v>
      </c>
      <c r="D8" s="21" t="s">
        <v>4</v>
      </c>
      <c r="E8" s="21" t="s">
        <v>5</v>
      </c>
      <c r="F8" s="21" t="s">
        <v>6</v>
      </c>
      <c r="G8" s="21" t="s">
        <v>7</v>
      </c>
      <c r="H8" s="21" t="s">
        <v>8</v>
      </c>
      <c r="I8" s="21" t="s">
        <v>83</v>
      </c>
      <c r="J8" s="21" t="s">
        <v>89</v>
      </c>
      <c r="K8" s="21" t="s">
        <v>91</v>
      </c>
      <c r="L8" s="22" t="s">
        <v>92</v>
      </c>
    </row>
    <row r="9" spans="1:12" ht="19.5" customHeight="1" thickBot="1" x14ac:dyDescent="0.3">
      <c r="A9" s="6" t="s">
        <v>9</v>
      </c>
      <c r="B9" s="7" t="s">
        <v>10</v>
      </c>
      <c r="C9" s="7" t="s">
        <v>11</v>
      </c>
      <c r="D9" s="7">
        <v>4</v>
      </c>
      <c r="E9" s="7" t="s">
        <v>13</v>
      </c>
      <c r="F9" s="7" t="s">
        <v>14</v>
      </c>
      <c r="G9" s="7">
        <v>7</v>
      </c>
      <c r="H9" s="7" t="s">
        <v>16</v>
      </c>
      <c r="I9" s="7" t="s">
        <v>17</v>
      </c>
      <c r="J9" s="7">
        <v>10</v>
      </c>
      <c r="K9" s="7" t="s">
        <v>84</v>
      </c>
      <c r="L9" s="8" t="s">
        <v>85</v>
      </c>
    </row>
    <row r="10" spans="1:12" ht="15" customHeight="1" x14ac:dyDescent="0.25">
      <c r="A10" s="4" t="s">
        <v>9</v>
      </c>
      <c r="B10" s="5" t="s">
        <v>18</v>
      </c>
      <c r="C10" s="9">
        <v>4</v>
      </c>
      <c r="D10" s="9">
        <v>11</v>
      </c>
      <c r="E10" s="9">
        <f>D10-C10</f>
        <v>7</v>
      </c>
      <c r="F10" s="10">
        <f>D10/C10*100</f>
        <v>275</v>
      </c>
      <c r="G10" s="9">
        <v>55</v>
      </c>
      <c r="H10" s="9">
        <f>G10-D10</f>
        <v>44</v>
      </c>
      <c r="I10" s="10">
        <f>G10/D10*100</f>
        <v>500</v>
      </c>
      <c r="J10" s="9">
        <v>48</v>
      </c>
      <c r="K10" s="9">
        <f>J10-G10</f>
        <v>-7</v>
      </c>
      <c r="L10" s="11">
        <f>J10/G10*100</f>
        <v>87.272727272727266</v>
      </c>
    </row>
    <row r="11" spans="1:12" ht="15" customHeight="1" x14ac:dyDescent="0.25">
      <c r="A11" s="3" t="s">
        <v>10</v>
      </c>
      <c r="B11" s="2" t="s">
        <v>19</v>
      </c>
      <c r="C11" s="9">
        <v>6</v>
      </c>
      <c r="D11" s="9">
        <v>15</v>
      </c>
      <c r="E11" s="9">
        <f t="shared" ref="E11:E42" si="0">D11-C11</f>
        <v>9</v>
      </c>
      <c r="F11" s="10">
        <f t="shared" ref="F11:F42" si="1">D11/C11*100</f>
        <v>250</v>
      </c>
      <c r="G11" s="9">
        <v>12</v>
      </c>
      <c r="H11" s="9">
        <f t="shared" ref="H11:H42" si="2">G11-D11</f>
        <v>-3</v>
      </c>
      <c r="I11" s="10">
        <f t="shared" ref="I11:I42" si="3">G11/D11*100</f>
        <v>80</v>
      </c>
      <c r="J11" s="9">
        <v>7</v>
      </c>
      <c r="K11" s="9">
        <f t="shared" ref="K11:K42" si="4">J11-G11</f>
        <v>-5</v>
      </c>
      <c r="L11" s="11">
        <f>J11/G11*100</f>
        <v>58.333333333333336</v>
      </c>
    </row>
    <row r="12" spans="1:12" ht="15" customHeight="1" x14ac:dyDescent="0.25">
      <c r="A12" s="3" t="s">
        <v>11</v>
      </c>
      <c r="B12" s="2" t="s">
        <v>20</v>
      </c>
      <c r="C12" s="9">
        <v>13</v>
      </c>
      <c r="D12" s="9">
        <v>40</v>
      </c>
      <c r="E12" s="9">
        <f t="shared" si="0"/>
        <v>27</v>
      </c>
      <c r="F12" s="10">
        <f t="shared" si="1"/>
        <v>307.69230769230774</v>
      </c>
      <c r="G12" s="9">
        <v>143</v>
      </c>
      <c r="H12" s="9">
        <f t="shared" si="2"/>
        <v>103</v>
      </c>
      <c r="I12" s="10">
        <f t="shared" si="3"/>
        <v>357.5</v>
      </c>
      <c r="J12" s="9">
        <v>144</v>
      </c>
      <c r="K12" s="9">
        <f t="shared" si="4"/>
        <v>1</v>
      </c>
      <c r="L12" s="11">
        <f t="shared" ref="L12:L42" si="5">J12/G12*100</f>
        <v>100.69930069930071</v>
      </c>
    </row>
    <row r="13" spans="1:12" ht="15" customHeight="1" x14ac:dyDescent="0.25">
      <c r="A13" s="3" t="s">
        <v>12</v>
      </c>
      <c r="B13" s="2" t="s">
        <v>21</v>
      </c>
      <c r="C13" s="9">
        <v>58</v>
      </c>
      <c r="D13" s="9">
        <v>100</v>
      </c>
      <c r="E13" s="9">
        <f t="shared" si="0"/>
        <v>42</v>
      </c>
      <c r="F13" s="10">
        <f t="shared" si="1"/>
        <v>172.41379310344826</v>
      </c>
      <c r="G13" s="9">
        <v>105</v>
      </c>
      <c r="H13" s="9">
        <f t="shared" si="2"/>
        <v>5</v>
      </c>
      <c r="I13" s="10">
        <f t="shared" si="3"/>
        <v>105</v>
      </c>
      <c r="J13" s="9">
        <v>102</v>
      </c>
      <c r="K13" s="9">
        <f t="shared" si="4"/>
        <v>-3</v>
      </c>
      <c r="L13" s="11">
        <f t="shared" si="5"/>
        <v>97.142857142857139</v>
      </c>
    </row>
    <row r="14" spans="1:12" ht="15" customHeight="1" x14ac:dyDescent="0.25">
      <c r="A14" s="3" t="s">
        <v>22</v>
      </c>
      <c r="B14" s="2" t="s">
        <v>23</v>
      </c>
      <c r="C14" s="9">
        <v>6</v>
      </c>
      <c r="D14" s="9">
        <v>7</v>
      </c>
      <c r="E14" s="9">
        <f t="shared" si="0"/>
        <v>1</v>
      </c>
      <c r="F14" s="10">
        <f t="shared" si="1"/>
        <v>116.66666666666667</v>
      </c>
      <c r="G14" s="9">
        <v>47</v>
      </c>
      <c r="H14" s="9">
        <f t="shared" si="2"/>
        <v>40</v>
      </c>
      <c r="I14" s="10">
        <f t="shared" si="3"/>
        <v>671.42857142857144</v>
      </c>
      <c r="J14" s="9">
        <v>159</v>
      </c>
      <c r="K14" s="9">
        <f t="shared" si="4"/>
        <v>112</v>
      </c>
      <c r="L14" s="11">
        <f t="shared" si="5"/>
        <v>338.2978723404255</v>
      </c>
    </row>
    <row r="15" spans="1:12" ht="15" customHeight="1" x14ac:dyDescent="0.25">
      <c r="A15" s="3" t="s">
        <v>24</v>
      </c>
      <c r="B15" s="2" t="s">
        <v>25</v>
      </c>
      <c r="C15" s="9">
        <v>3</v>
      </c>
      <c r="D15" s="9">
        <v>10</v>
      </c>
      <c r="E15" s="9">
        <f t="shared" si="0"/>
        <v>7</v>
      </c>
      <c r="F15" s="10">
        <f t="shared" si="1"/>
        <v>333.33333333333337</v>
      </c>
      <c r="G15" s="9">
        <v>11</v>
      </c>
      <c r="H15" s="9">
        <f t="shared" si="2"/>
        <v>1</v>
      </c>
      <c r="I15" s="10">
        <f t="shared" si="3"/>
        <v>110.00000000000001</v>
      </c>
      <c r="J15" s="9">
        <v>83</v>
      </c>
      <c r="K15" s="9">
        <f t="shared" si="4"/>
        <v>72</v>
      </c>
      <c r="L15" s="11">
        <f t="shared" si="5"/>
        <v>754.54545454545462</v>
      </c>
    </row>
    <row r="16" spans="1:12" ht="15" customHeight="1" x14ac:dyDescent="0.25">
      <c r="A16" s="3" t="s">
        <v>15</v>
      </c>
      <c r="B16" s="2" t="s">
        <v>26</v>
      </c>
      <c r="C16" s="9">
        <v>37</v>
      </c>
      <c r="D16" s="9">
        <v>54</v>
      </c>
      <c r="E16" s="9">
        <f t="shared" si="0"/>
        <v>17</v>
      </c>
      <c r="F16" s="10">
        <f t="shared" si="1"/>
        <v>145.94594594594594</v>
      </c>
      <c r="G16" s="9">
        <v>68</v>
      </c>
      <c r="H16" s="9">
        <f t="shared" si="2"/>
        <v>14</v>
      </c>
      <c r="I16" s="10">
        <f t="shared" si="3"/>
        <v>125.92592592592592</v>
      </c>
      <c r="J16" s="9">
        <v>76</v>
      </c>
      <c r="K16" s="9">
        <f t="shared" si="4"/>
        <v>8</v>
      </c>
      <c r="L16" s="11">
        <f t="shared" si="5"/>
        <v>111.76470588235294</v>
      </c>
    </row>
    <row r="17" spans="1:12" ht="15" customHeight="1" x14ac:dyDescent="0.25">
      <c r="A17" s="3" t="s">
        <v>27</v>
      </c>
      <c r="B17" s="2" t="s">
        <v>28</v>
      </c>
      <c r="C17" s="9">
        <v>21</v>
      </c>
      <c r="D17" s="9">
        <v>167</v>
      </c>
      <c r="E17" s="9">
        <f t="shared" si="0"/>
        <v>146</v>
      </c>
      <c r="F17" s="10">
        <f t="shared" si="1"/>
        <v>795.2380952380953</v>
      </c>
      <c r="G17" s="9">
        <v>195</v>
      </c>
      <c r="H17" s="9">
        <f t="shared" si="2"/>
        <v>28</v>
      </c>
      <c r="I17" s="10">
        <f t="shared" si="3"/>
        <v>116.76646706586826</v>
      </c>
      <c r="J17" s="9">
        <v>174</v>
      </c>
      <c r="K17" s="9">
        <f t="shared" si="4"/>
        <v>-21</v>
      </c>
      <c r="L17" s="11">
        <f t="shared" si="5"/>
        <v>89.230769230769241</v>
      </c>
    </row>
    <row r="18" spans="1:12" ht="15" customHeight="1" x14ac:dyDescent="0.25">
      <c r="A18" s="3" t="s">
        <v>29</v>
      </c>
      <c r="B18" s="2" t="s">
        <v>30</v>
      </c>
      <c r="C18" s="9">
        <v>108</v>
      </c>
      <c r="D18" s="9">
        <v>164</v>
      </c>
      <c r="E18" s="9">
        <f t="shared" si="0"/>
        <v>56</v>
      </c>
      <c r="F18" s="10">
        <f t="shared" si="1"/>
        <v>151.85185185185185</v>
      </c>
      <c r="G18" s="9">
        <v>76</v>
      </c>
      <c r="H18" s="9">
        <f t="shared" si="2"/>
        <v>-88</v>
      </c>
      <c r="I18" s="10">
        <f t="shared" si="3"/>
        <v>46.341463414634148</v>
      </c>
      <c r="J18" s="9">
        <v>77</v>
      </c>
      <c r="K18" s="9">
        <f t="shared" si="4"/>
        <v>1</v>
      </c>
      <c r="L18" s="11">
        <f t="shared" si="5"/>
        <v>101.31578947368421</v>
      </c>
    </row>
    <row r="19" spans="1:12" ht="15" customHeight="1" x14ac:dyDescent="0.25">
      <c r="A19" s="3" t="s">
        <v>31</v>
      </c>
      <c r="B19" s="2" t="s">
        <v>32</v>
      </c>
      <c r="C19" s="9">
        <v>2</v>
      </c>
      <c r="D19" s="9">
        <v>18</v>
      </c>
      <c r="E19" s="9">
        <f t="shared" si="0"/>
        <v>16</v>
      </c>
      <c r="F19" s="10">
        <f t="shared" si="1"/>
        <v>900</v>
      </c>
      <c r="G19" s="9">
        <v>10</v>
      </c>
      <c r="H19" s="9">
        <f t="shared" si="2"/>
        <v>-8</v>
      </c>
      <c r="I19" s="10">
        <f t="shared" si="3"/>
        <v>55.555555555555557</v>
      </c>
      <c r="J19" s="9">
        <v>15</v>
      </c>
      <c r="K19" s="9">
        <f t="shared" si="4"/>
        <v>5</v>
      </c>
      <c r="L19" s="11">
        <f t="shared" si="5"/>
        <v>150</v>
      </c>
    </row>
    <row r="20" spans="1:12" ht="15" customHeight="1" x14ac:dyDescent="0.25">
      <c r="A20" s="3" t="s">
        <v>33</v>
      </c>
      <c r="B20" s="2" t="s">
        <v>34</v>
      </c>
      <c r="C20" s="9">
        <v>85</v>
      </c>
      <c r="D20" s="9">
        <v>112</v>
      </c>
      <c r="E20" s="9">
        <f t="shared" si="0"/>
        <v>27</v>
      </c>
      <c r="F20" s="10">
        <f t="shared" si="1"/>
        <v>131.76470588235293</v>
      </c>
      <c r="G20" s="9">
        <v>90</v>
      </c>
      <c r="H20" s="9">
        <f t="shared" si="2"/>
        <v>-22</v>
      </c>
      <c r="I20" s="10">
        <f t="shared" si="3"/>
        <v>80.357142857142861</v>
      </c>
      <c r="J20" s="9">
        <v>440</v>
      </c>
      <c r="K20" s="9">
        <f t="shared" si="4"/>
        <v>350</v>
      </c>
      <c r="L20" s="11">
        <f t="shared" si="5"/>
        <v>488.88888888888891</v>
      </c>
    </row>
    <row r="21" spans="1:12" ht="15" customHeight="1" x14ac:dyDescent="0.25">
      <c r="A21" s="3" t="s">
        <v>35</v>
      </c>
      <c r="B21" s="2" t="s">
        <v>36</v>
      </c>
      <c r="C21" s="9">
        <v>21</v>
      </c>
      <c r="D21" s="9">
        <v>39</v>
      </c>
      <c r="E21" s="9">
        <f t="shared" si="0"/>
        <v>18</v>
      </c>
      <c r="F21" s="10">
        <f t="shared" si="1"/>
        <v>185.71428571428572</v>
      </c>
      <c r="G21" s="9">
        <v>38</v>
      </c>
      <c r="H21" s="9">
        <f t="shared" si="2"/>
        <v>-1</v>
      </c>
      <c r="I21" s="10">
        <f t="shared" si="3"/>
        <v>97.435897435897431</v>
      </c>
      <c r="J21" s="9">
        <v>44</v>
      </c>
      <c r="K21" s="9">
        <f t="shared" si="4"/>
        <v>6</v>
      </c>
      <c r="L21" s="11">
        <f t="shared" si="5"/>
        <v>115.78947368421053</v>
      </c>
    </row>
    <row r="22" spans="1:12" ht="15" customHeight="1" x14ac:dyDescent="0.25">
      <c r="A22" s="3" t="s">
        <v>37</v>
      </c>
      <c r="B22" s="2" t="s">
        <v>38</v>
      </c>
      <c r="C22" s="9">
        <v>1</v>
      </c>
      <c r="D22" s="9">
        <v>17</v>
      </c>
      <c r="E22" s="9">
        <f t="shared" si="0"/>
        <v>16</v>
      </c>
      <c r="F22" s="10">
        <f t="shared" si="1"/>
        <v>1700</v>
      </c>
      <c r="G22" s="9">
        <v>10</v>
      </c>
      <c r="H22" s="9">
        <f t="shared" si="2"/>
        <v>-7</v>
      </c>
      <c r="I22" s="10">
        <f t="shared" si="3"/>
        <v>58.82352941176471</v>
      </c>
      <c r="J22" s="9">
        <v>9</v>
      </c>
      <c r="K22" s="9">
        <f t="shared" si="4"/>
        <v>-1</v>
      </c>
      <c r="L22" s="11">
        <f t="shared" si="5"/>
        <v>90</v>
      </c>
    </row>
    <row r="23" spans="1:12" ht="15" customHeight="1" x14ac:dyDescent="0.25">
      <c r="A23" s="3" t="s">
        <v>39</v>
      </c>
      <c r="B23" s="2" t="s">
        <v>40</v>
      </c>
      <c r="C23" s="9">
        <v>17</v>
      </c>
      <c r="D23" s="9">
        <v>38</v>
      </c>
      <c r="E23" s="9">
        <f t="shared" si="0"/>
        <v>21</v>
      </c>
      <c r="F23" s="10">
        <f t="shared" si="1"/>
        <v>223.52941176470588</v>
      </c>
      <c r="G23" s="9">
        <v>36</v>
      </c>
      <c r="H23" s="9">
        <f t="shared" si="2"/>
        <v>-2</v>
      </c>
      <c r="I23" s="10">
        <f t="shared" si="3"/>
        <v>94.73684210526315</v>
      </c>
      <c r="J23" s="9">
        <v>46</v>
      </c>
      <c r="K23" s="9">
        <f t="shared" si="4"/>
        <v>10</v>
      </c>
      <c r="L23" s="11">
        <f t="shared" si="5"/>
        <v>127.77777777777777</v>
      </c>
    </row>
    <row r="24" spans="1:12" ht="15" customHeight="1" x14ac:dyDescent="0.25">
      <c r="A24" s="3" t="s">
        <v>41</v>
      </c>
      <c r="B24" s="2" t="s">
        <v>42</v>
      </c>
      <c r="C24" s="9">
        <v>3</v>
      </c>
      <c r="D24" s="9">
        <v>50</v>
      </c>
      <c r="E24" s="9">
        <f t="shared" si="0"/>
        <v>47</v>
      </c>
      <c r="F24" s="10">
        <f t="shared" si="1"/>
        <v>1666.6666666666667</v>
      </c>
      <c r="G24" s="9">
        <v>51</v>
      </c>
      <c r="H24" s="9">
        <f t="shared" si="2"/>
        <v>1</v>
      </c>
      <c r="I24" s="10">
        <f t="shared" si="3"/>
        <v>102</v>
      </c>
      <c r="J24" s="9">
        <v>47</v>
      </c>
      <c r="K24" s="9">
        <f t="shared" si="4"/>
        <v>-4</v>
      </c>
      <c r="L24" s="11">
        <f t="shared" si="5"/>
        <v>92.156862745098039</v>
      </c>
    </row>
    <row r="25" spans="1:12" ht="15" customHeight="1" x14ac:dyDescent="0.25">
      <c r="A25" s="3" t="s">
        <v>43</v>
      </c>
      <c r="B25" s="2" t="s">
        <v>44</v>
      </c>
      <c r="C25" s="9">
        <v>140</v>
      </c>
      <c r="D25" s="9">
        <v>42</v>
      </c>
      <c r="E25" s="9">
        <f t="shared" si="0"/>
        <v>-98</v>
      </c>
      <c r="F25" s="10">
        <f t="shared" si="1"/>
        <v>30</v>
      </c>
      <c r="G25" s="9">
        <v>131</v>
      </c>
      <c r="H25" s="9">
        <f t="shared" si="2"/>
        <v>89</v>
      </c>
      <c r="I25" s="10">
        <f t="shared" si="3"/>
        <v>311.90476190476193</v>
      </c>
      <c r="J25" s="9">
        <v>159</v>
      </c>
      <c r="K25" s="9">
        <f t="shared" si="4"/>
        <v>28</v>
      </c>
      <c r="L25" s="11">
        <f t="shared" si="5"/>
        <v>121.37404580152671</v>
      </c>
    </row>
    <row r="26" spans="1:12" ht="15" customHeight="1" x14ac:dyDescent="0.25">
      <c r="A26" s="3" t="s">
        <v>45</v>
      </c>
      <c r="B26" s="2" t="s">
        <v>46</v>
      </c>
      <c r="C26" s="9">
        <v>93</v>
      </c>
      <c r="D26" s="9">
        <v>157</v>
      </c>
      <c r="E26" s="9">
        <f t="shared" si="0"/>
        <v>64</v>
      </c>
      <c r="F26" s="10">
        <f t="shared" si="1"/>
        <v>168.81720430107526</v>
      </c>
      <c r="G26" s="9">
        <v>129</v>
      </c>
      <c r="H26" s="9">
        <f t="shared" si="2"/>
        <v>-28</v>
      </c>
      <c r="I26" s="10">
        <f t="shared" si="3"/>
        <v>82.165605095541409</v>
      </c>
      <c r="J26" s="9">
        <v>193</v>
      </c>
      <c r="K26" s="9">
        <f t="shared" si="4"/>
        <v>64</v>
      </c>
      <c r="L26" s="11">
        <f t="shared" si="5"/>
        <v>149.6124031007752</v>
      </c>
    </row>
    <row r="27" spans="1:12" ht="15" customHeight="1" x14ac:dyDescent="0.25">
      <c r="A27" s="3" t="s">
        <v>47</v>
      </c>
      <c r="B27" s="2" t="s">
        <v>48</v>
      </c>
      <c r="C27" s="9">
        <v>15</v>
      </c>
      <c r="D27" s="9">
        <v>7</v>
      </c>
      <c r="E27" s="9">
        <f t="shared" si="0"/>
        <v>-8</v>
      </c>
      <c r="F27" s="10">
        <f t="shared" si="1"/>
        <v>46.666666666666664</v>
      </c>
      <c r="G27" s="9">
        <v>7</v>
      </c>
      <c r="H27" s="9">
        <f t="shared" si="2"/>
        <v>0</v>
      </c>
      <c r="I27" s="10">
        <f t="shared" si="3"/>
        <v>100</v>
      </c>
      <c r="J27" s="9">
        <v>8</v>
      </c>
      <c r="K27" s="9">
        <f t="shared" si="4"/>
        <v>1</v>
      </c>
      <c r="L27" s="11">
        <f t="shared" si="5"/>
        <v>114.28571428571428</v>
      </c>
    </row>
    <row r="28" spans="1:12" ht="15" customHeight="1" x14ac:dyDescent="0.25">
      <c r="A28" s="3" t="s">
        <v>49</v>
      </c>
      <c r="B28" s="2" t="s">
        <v>50</v>
      </c>
      <c r="C28" s="9">
        <v>1</v>
      </c>
      <c r="D28" s="9">
        <v>0</v>
      </c>
      <c r="E28" s="9">
        <f t="shared" si="0"/>
        <v>-1</v>
      </c>
      <c r="F28" s="10">
        <f t="shared" si="1"/>
        <v>0</v>
      </c>
      <c r="G28" s="9">
        <v>58</v>
      </c>
      <c r="H28" s="9">
        <f t="shared" si="2"/>
        <v>58</v>
      </c>
      <c r="I28" s="10" t="e">
        <f t="shared" si="3"/>
        <v>#DIV/0!</v>
      </c>
      <c r="J28" s="9">
        <v>80</v>
      </c>
      <c r="K28" s="9">
        <f t="shared" si="4"/>
        <v>22</v>
      </c>
      <c r="L28" s="11">
        <f t="shared" si="5"/>
        <v>137.93103448275863</v>
      </c>
    </row>
    <row r="29" spans="1:12" ht="15" customHeight="1" x14ac:dyDescent="0.25">
      <c r="A29" s="3" t="s">
        <v>51</v>
      </c>
      <c r="B29" s="2" t="s">
        <v>52</v>
      </c>
      <c r="C29" s="9">
        <v>57</v>
      </c>
      <c r="D29" s="9">
        <v>137</v>
      </c>
      <c r="E29" s="9">
        <f t="shared" si="0"/>
        <v>80</v>
      </c>
      <c r="F29" s="10">
        <f t="shared" si="1"/>
        <v>240.35087719298244</v>
      </c>
      <c r="G29" s="9">
        <v>90</v>
      </c>
      <c r="H29" s="9">
        <f t="shared" si="2"/>
        <v>-47</v>
      </c>
      <c r="I29" s="10">
        <f t="shared" si="3"/>
        <v>65.693430656934311</v>
      </c>
      <c r="J29" s="9">
        <v>131</v>
      </c>
      <c r="K29" s="9">
        <f t="shared" si="4"/>
        <v>41</v>
      </c>
      <c r="L29" s="11">
        <f t="shared" si="5"/>
        <v>145.55555555555554</v>
      </c>
    </row>
    <row r="30" spans="1:12" ht="15" customHeight="1" x14ac:dyDescent="0.25">
      <c r="A30" s="3" t="s">
        <v>53</v>
      </c>
      <c r="B30" s="2" t="s">
        <v>54</v>
      </c>
      <c r="C30" s="9">
        <v>16</v>
      </c>
      <c r="D30" s="9">
        <v>2</v>
      </c>
      <c r="E30" s="9">
        <f t="shared" si="0"/>
        <v>-14</v>
      </c>
      <c r="F30" s="10">
        <f t="shared" si="1"/>
        <v>12.5</v>
      </c>
      <c r="G30" s="9">
        <v>6</v>
      </c>
      <c r="H30" s="9">
        <f t="shared" si="2"/>
        <v>4</v>
      </c>
      <c r="I30" s="10">
        <f t="shared" si="3"/>
        <v>300</v>
      </c>
      <c r="J30" s="9">
        <v>6</v>
      </c>
      <c r="K30" s="9">
        <f t="shared" si="4"/>
        <v>0</v>
      </c>
      <c r="L30" s="11">
        <f t="shared" si="5"/>
        <v>100</v>
      </c>
    </row>
    <row r="31" spans="1:12" ht="15" customHeight="1" x14ac:dyDescent="0.25">
      <c r="A31" s="3" t="s">
        <v>55</v>
      </c>
      <c r="B31" s="2" t="s">
        <v>56</v>
      </c>
      <c r="C31" s="9">
        <v>78</v>
      </c>
      <c r="D31" s="9">
        <v>11</v>
      </c>
      <c r="E31" s="9">
        <f t="shared" si="0"/>
        <v>-67</v>
      </c>
      <c r="F31" s="10">
        <f t="shared" si="1"/>
        <v>14.102564102564102</v>
      </c>
      <c r="G31" s="9">
        <v>15</v>
      </c>
      <c r="H31" s="9">
        <f t="shared" si="2"/>
        <v>4</v>
      </c>
      <c r="I31" s="10">
        <f t="shared" si="3"/>
        <v>136.36363636363635</v>
      </c>
      <c r="J31" s="9">
        <v>24</v>
      </c>
      <c r="K31" s="9">
        <f t="shared" si="4"/>
        <v>9</v>
      </c>
      <c r="L31" s="11">
        <f t="shared" si="5"/>
        <v>160</v>
      </c>
    </row>
    <row r="32" spans="1:12" ht="15" customHeight="1" x14ac:dyDescent="0.25">
      <c r="A32" s="3" t="s">
        <v>57</v>
      </c>
      <c r="B32" s="2" t="s">
        <v>58</v>
      </c>
      <c r="C32" s="9">
        <v>91</v>
      </c>
      <c r="D32" s="9">
        <v>55</v>
      </c>
      <c r="E32" s="9">
        <f t="shared" si="0"/>
        <v>-36</v>
      </c>
      <c r="F32" s="10">
        <f t="shared" si="1"/>
        <v>60.439560439560438</v>
      </c>
      <c r="G32" s="9">
        <v>68</v>
      </c>
      <c r="H32" s="9">
        <f t="shared" si="2"/>
        <v>13</v>
      </c>
      <c r="I32" s="10">
        <f t="shared" si="3"/>
        <v>123.63636363636363</v>
      </c>
      <c r="J32" s="9">
        <v>119</v>
      </c>
      <c r="K32" s="9">
        <f t="shared" si="4"/>
        <v>51</v>
      </c>
      <c r="L32" s="11">
        <f t="shared" si="5"/>
        <v>175</v>
      </c>
    </row>
    <row r="33" spans="1:12" ht="15" customHeight="1" x14ac:dyDescent="0.25">
      <c r="A33" s="3" t="s">
        <v>59</v>
      </c>
      <c r="B33" s="2" t="s">
        <v>60</v>
      </c>
      <c r="C33" s="9">
        <v>19</v>
      </c>
      <c r="D33" s="9">
        <v>24</v>
      </c>
      <c r="E33" s="9">
        <f t="shared" si="0"/>
        <v>5</v>
      </c>
      <c r="F33" s="10">
        <f t="shared" si="1"/>
        <v>126.31578947368421</v>
      </c>
      <c r="G33" s="9">
        <v>42</v>
      </c>
      <c r="H33" s="9">
        <f t="shared" si="2"/>
        <v>18</v>
      </c>
      <c r="I33" s="10">
        <f t="shared" si="3"/>
        <v>175</v>
      </c>
      <c r="J33" s="9">
        <v>37</v>
      </c>
      <c r="K33" s="9">
        <f t="shared" si="4"/>
        <v>-5</v>
      </c>
      <c r="L33" s="11">
        <f t="shared" si="5"/>
        <v>88.095238095238088</v>
      </c>
    </row>
    <row r="34" spans="1:12" ht="15" customHeight="1" x14ac:dyDescent="0.25">
      <c r="A34" s="3" t="s">
        <v>61</v>
      </c>
      <c r="B34" s="2" t="s">
        <v>62</v>
      </c>
      <c r="C34" s="9">
        <v>58</v>
      </c>
      <c r="D34" s="9">
        <v>140</v>
      </c>
      <c r="E34" s="9">
        <f t="shared" si="0"/>
        <v>82</v>
      </c>
      <c r="F34" s="10">
        <f t="shared" si="1"/>
        <v>241.37931034482759</v>
      </c>
      <c r="G34" s="9">
        <v>156</v>
      </c>
      <c r="H34" s="9">
        <f t="shared" si="2"/>
        <v>16</v>
      </c>
      <c r="I34" s="10">
        <f t="shared" si="3"/>
        <v>111.42857142857143</v>
      </c>
      <c r="J34" s="9">
        <v>120</v>
      </c>
      <c r="K34" s="9">
        <f t="shared" si="4"/>
        <v>-36</v>
      </c>
      <c r="L34" s="11">
        <f t="shared" si="5"/>
        <v>76.923076923076934</v>
      </c>
    </row>
    <row r="35" spans="1:12" ht="15" customHeight="1" x14ac:dyDescent="0.25">
      <c r="A35" s="3" t="s">
        <v>63</v>
      </c>
      <c r="B35" s="2" t="s">
        <v>64</v>
      </c>
      <c r="C35" s="9">
        <v>10</v>
      </c>
      <c r="D35" s="9">
        <v>13</v>
      </c>
      <c r="E35" s="9">
        <f t="shared" si="0"/>
        <v>3</v>
      </c>
      <c r="F35" s="10">
        <f t="shared" si="1"/>
        <v>130</v>
      </c>
      <c r="G35" s="9">
        <v>7</v>
      </c>
      <c r="H35" s="9">
        <f t="shared" si="2"/>
        <v>-6</v>
      </c>
      <c r="I35" s="10">
        <f t="shared" si="3"/>
        <v>53.846153846153847</v>
      </c>
      <c r="J35" s="9">
        <v>19</v>
      </c>
      <c r="K35" s="9">
        <f t="shared" si="4"/>
        <v>12</v>
      </c>
      <c r="L35" s="11">
        <f t="shared" si="5"/>
        <v>271.42857142857144</v>
      </c>
    </row>
    <row r="36" spans="1:12" ht="15" customHeight="1" x14ac:dyDescent="0.25">
      <c r="A36" s="3" t="s">
        <v>65</v>
      </c>
      <c r="B36" s="2" t="s">
        <v>66</v>
      </c>
      <c r="C36" s="9">
        <v>41</v>
      </c>
      <c r="D36" s="9">
        <v>112</v>
      </c>
      <c r="E36" s="9">
        <f t="shared" si="0"/>
        <v>71</v>
      </c>
      <c r="F36" s="10">
        <f t="shared" si="1"/>
        <v>273.17073170731709</v>
      </c>
      <c r="G36" s="9">
        <v>110</v>
      </c>
      <c r="H36" s="9">
        <f t="shared" si="2"/>
        <v>-2</v>
      </c>
      <c r="I36" s="10">
        <f t="shared" si="3"/>
        <v>98.214285714285708</v>
      </c>
      <c r="J36" s="9">
        <v>118</v>
      </c>
      <c r="K36" s="9">
        <f t="shared" si="4"/>
        <v>8</v>
      </c>
      <c r="L36" s="11">
        <f t="shared" si="5"/>
        <v>107.27272727272728</v>
      </c>
    </row>
    <row r="37" spans="1:12" ht="15" customHeight="1" x14ac:dyDescent="0.25">
      <c r="A37" s="3" t="s">
        <v>67</v>
      </c>
      <c r="B37" s="2" t="s">
        <v>68</v>
      </c>
      <c r="C37" s="9">
        <v>6</v>
      </c>
      <c r="D37" s="9">
        <v>1</v>
      </c>
      <c r="E37" s="9">
        <f t="shared" si="0"/>
        <v>-5</v>
      </c>
      <c r="F37" s="10">
        <f t="shared" si="1"/>
        <v>16.666666666666664</v>
      </c>
      <c r="G37" s="9">
        <v>4</v>
      </c>
      <c r="H37" s="9">
        <f t="shared" si="2"/>
        <v>3</v>
      </c>
      <c r="I37" s="10">
        <f t="shared" si="3"/>
        <v>400</v>
      </c>
      <c r="J37" s="9">
        <v>3</v>
      </c>
      <c r="K37" s="9">
        <f t="shared" si="4"/>
        <v>-1</v>
      </c>
      <c r="L37" s="11">
        <f t="shared" si="5"/>
        <v>75</v>
      </c>
    </row>
    <row r="38" spans="1:12" ht="15" customHeight="1" x14ac:dyDescent="0.25">
      <c r="A38" s="3" t="s">
        <v>69</v>
      </c>
      <c r="B38" s="2" t="s">
        <v>70</v>
      </c>
      <c r="C38" s="9">
        <v>1402</v>
      </c>
      <c r="D38" s="9">
        <v>2394</v>
      </c>
      <c r="E38" s="9">
        <f t="shared" si="0"/>
        <v>992</v>
      </c>
      <c r="F38" s="10">
        <f t="shared" si="1"/>
        <v>170.75606276747504</v>
      </c>
      <c r="G38" s="9">
        <v>1247</v>
      </c>
      <c r="H38" s="9">
        <f t="shared" si="2"/>
        <v>-1147</v>
      </c>
      <c r="I38" s="10">
        <f t="shared" si="3"/>
        <v>52.088554720133672</v>
      </c>
      <c r="J38" s="9">
        <v>1526</v>
      </c>
      <c r="K38" s="9">
        <f t="shared" si="4"/>
        <v>279</v>
      </c>
      <c r="L38" s="11">
        <f t="shared" si="5"/>
        <v>122.37369687249398</v>
      </c>
    </row>
    <row r="39" spans="1:12" ht="15" customHeight="1" x14ac:dyDescent="0.25">
      <c r="A39" s="3" t="s">
        <v>71</v>
      </c>
      <c r="B39" s="2" t="s">
        <v>72</v>
      </c>
      <c r="C39" s="9">
        <v>7519</v>
      </c>
      <c r="D39" s="9">
        <v>14557</v>
      </c>
      <c r="E39" s="9">
        <f t="shared" si="0"/>
        <v>7038</v>
      </c>
      <c r="F39" s="10">
        <f t="shared" si="1"/>
        <v>193.6028727224365</v>
      </c>
      <c r="G39" s="9">
        <v>16879</v>
      </c>
      <c r="H39" s="9">
        <f t="shared" si="2"/>
        <v>2322</v>
      </c>
      <c r="I39" s="10">
        <f t="shared" si="3"/>
        <v>115.95108882324654</v>
      </c>
      <c r="J39" s="9">
        <v>17676</v>
      </c>
      <c r="K39" s="9">
        <f t="shared" si="4"/>
        <v>797</v>
      </c>
      <c r="L39" s="11">
        <f t="shared" si="5"/>
        <v>104.72184371112033</v>
      </c>
    </row>
    <row r="40" spans="1:12" ht="15" customHeight="1" x14ac:dyDescent="0.25">
      <c r="A40" s="3" t="s">
        <v>73</v>
      </c>
      <c r="B40" s="2" t="s">
        <v>74</v>
      </c>
      <c r="C40" s="9">
        <v>655</v>
      </c>
      <c r="D40" s="9">
        <v>1265</v>
      </c>
      <c r="E40" s="9">
        <f t="shared" si="0"/>
        <v>610</v>
      </c>
      <c r="F40" s="10">
        <f t="shared" si="1"/>
        <v>193.12977099236642</v>
      </c>
      <c r="G40" s="9">
        <v>1289</v>
      </c>
      <c r="H40" s="9">
        <f t="shared" si="2"/>
        <v>24</v>
      </c>
      <c r="I40" s="10">
        <f t="shared" si="3"/>
        <v>101.89723320158102</v>
      </c>
      <c r="J40" s="9">
        <v>1336</v>
      </c>
      <c r="K40" s="9">
        <f t="shared" si="4"/>
        <v>47</v>
      </c>
      <c r="L40" s="11">
        <f t="shared" si="5"/>
        <v>103.64623739332816</v>
      </c>
    </row>
    <row r="41" spans="1:12" ht="15" customHeight="1" x14ac:dyDescent="0.25">
      <c r="A41" s="3" t="s">
        <v>75</v>
      </c>
      <c r="B41" s="2" t="s">
        <v>76</v>
      </c>
      <c r="C41" s="9">
        <v>111</v>
      </c>
      <c r="D41" s="9">
        <v>350</v>
      </c>
      <c r="E41" s="9">
        <f t="shared" si="0"/>
        <v>239</v>
      </c>
      <c r="F41" s="10">
        <f t="shared" si="1"/>
        <v>315.31531531531533</v>
      </c>
      <c r="G41" s="9">
        <v>419</v>
      </c>
      <c r="H41" s="9">
        <f t="shared" si="2"/>
        <v>69</v>
      </c>
      <c r="I41" s="10">
        <f t="shared" si="3"/>
        <v>119.71428571428571</v>
      </c>
      <c r="J41" s="9">
        <v>351</v>
      </c>
      <c r="K41" s="9">
        <f t="shared" si="4"/>
        <v>-68</v>
      </c>
      <c r="L41" s="11">
        <f t="shared" si="5"/>
        <v>83.770883054892593</v>
      </c>
    </row>
    <row r="42" spans="1:12" ht="15" customHeight="1" thickBot="1" x14ac:dyDescent="0.3">
      <c r="A42" s="15" t="s">
        <v>77</v>
      </c>
      <c r="B42" s="16" t="s">
        <v>78</v>
      </c>
      <c r="C42" s="9">
        <v>36</v>
      </c>
      <c r="D42" s="9">
        <v>66</v>
      </c>
      <c r="E42" s="9">
        <f t="shared" si="0"/>
        <v>30</v>
      </c>
      <c r="F42" s="10">
        <f t="shared" si="1"/>
        <v>183.33333333333331</v>
      </c>
      <c r="G42" s="9">
        <v>61</v>
      </c>
      <c r="H42" s="9">
        <f t="shared" si="2"/>
        <v>-5</v>
      </c>
      <c r="I42" s="10">
        <f t="shared" si="3"/>
        <v>92.424242424242422</v>
      </c>
      <c r="J42" s="9">
        <v>78</v>
      </c>
      <c r="K42" s="9">
        <f t="shared" si="4"/>
        <v>17</v>
      </c>
      <c r="L42" s="11">
        <f t="shared" si="5"/>
        <v>127.86885245901641</v>
      </c>
    </row>
    <row r="43" spans="1:12" s="13" customFormat="1" ht="15" customHeight="1" thickBot="1" x14ac:dyDescent="0.3">
      <c r="A43" s="40" t="s">
        <v>79</v>
      </c>
      <c r="B43" s="41"/>
      <c r="C43" s="23">
        <f>SUM(C10:C42)</f>
        <v>10733</v>
      </c>
      <c r="D43" s="23">
        <f>SUM(D10:D42)</f>
        <v>20175</v>
      </c>
      <c r="E43" s="23">
        <f t="shared" ref="E43" si="6">SUM(E10:E42)</f>
        <v>9442</v>
      </c>
      <c r="F43" s="24">
        <f>D43/C43*100</f>
        <v>187.97167613901053</v>
      </c>
      <c r="G43" s="23">
        <f t="shared" ref="G43:H43" si="7">SUM(G10:G42)</f>
        <v>21665</v>
      </c>
      <c r="H43" s="23">
        <f t="shared" si="7"/>
        <v>1490</v>
      </c>
      <c r="I43" s="24">
        <f>G43/D43*100</f>
        <v>107.38537794299876</v>
      </c>
      <c r="J43" s="23">
        <f t="shared" ref="J43:K43" si="8">SUM(J10:J42)</f>
        <v>23455</v>
      </c>
      <c r="K43" s="23">
        <f t="shared" si="8"/>
        <v>1790</v>
      </c>
      <c r="L43" s="25">
        <f>J43/G43*100</f>
        <v>108.26217401338565</v>
      </c>
    </row>
  </sheetData>
  <mergeCells count="6">
    <mergeCell ref="A43:B43"/>
    <mergeCell ref="K7:L7"/>
    <mergeCell ref="A2:L2"/>
    <mergeCell ref="A3:L3"/>
    <mergeCell ref="A4:L4"/>
    <mergeCell ref="A6:L6"/>
  </mergeCells>
  <pageMargins left="0.59055118110236227" right="0.27559055118110237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7" workbookViewId="0">
      <selection activeCell="J41" sqref="J41"/>
    </sheetView>
  </sheetViews>
  <sheetFormatPr defaultRowHeight="13.2" x14ac:dyDescent="0.25"/>
  <cols>
    <col min="1" max="1" width="4.109375" customWidth="1"/>
    <col min="2" max="2" width="21.44140625" customWidth="1"/>
    <col min="3" max="3" width="15.44140625" customWidth="1"/>
    <col min="4" max="4" width="15.3320312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16.8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v>31</v>
      </c>
      <c r="D8" s="9">
        <v>0</v>
      </c>
      <c r="E8" s="9">
        <f>D8-C8</f>
        <v>-31</v>
      </c>
      <c r="F8" s="10">
        <f>D8/C8*100</f>
        <v>0</v>
      </c>
      <c r="G8" s="9">
        <v>0</v>
      </c>
      <c r="H8" s="9">
        <f t="shared" ref="H8:H40" si="0">G8-D8</f>
        <v>0</v>
      </c>
      <c r="I8" s="10">
        <v>0</v>
      </c>
      <c r="J8" s="9">
        <v>0</v>
      </c>
      <c r="K8" s="9">
        <f>J8-G8</f>
        <v>0</v>
      </c>
      <c r="L8" s="11">
        <v>0</v>
      </c>
    </row>
    <row r="9" spans="1:12" ht="15" customHeight="1" x14ac:dyDescent="0.25">
      <c r="A9" s="3" t="s">
        <v>10</v>
      </c>
      <c r="B9" s="2" t="s">
        <v>19</v>
      </c>
      <c r="C9" s="9">
        <f>'105020100200000110'!C9/1000</f>
        <v>3.0000000000000001E-3</v>
      </c>
      <c r="D9" s="9">
        <f>'105020100200000110'!D9/1000</f>
        <v>4.0000000000000001E-3</v>
      </c>
      <c r="E9" s="9">
        <f t="shared" ref="E9:E40" si="1">D9-C9</f>
        <v>1E-3</v>
      </c>
      <c r="F9" s="10">
        <v>0</v>
      </c>
      <c r="G9" s="9">
        <f>'105020100200000110'!G9/1000</f>
        <v>7.0000000000000001E-3</v>
      </c>
      <c r="H9" s="9">
        <f t="shared" si="0"/>
        <v>3.0000000000000001E-3</v>
      </c>
      <c r="I9" s="10">
        <v>0</v>
      </c>
      <c r="J9" s="9">
        <v>0</v>
      </c>
      <c r="K9" s="9">
        <f t="shared" ref="K9:K40" si="2">J9-G9</f>
        <v>-7.0000000000000001E-3</v>
      </c>
      <c r="L9" s="11">
        <f t="shared" ref="L9:L40" si="3">J9/G9*100</f>
        <v>0</v>
      </c>
    </row>
    <row r="10" spans="1:12" ht="15" customHeight="1" x14ac:dyDescent="0.25">
      <c r="A10" s="3" t="s">
        <v>11</v>
      </c>
      <c r="B10" s="2" t="s">
        <v>20</v>
      </c>
      <c r="C10" s="9">
        <v>214</v>
      </c>
      <c r="D10" s="9">
        <v>119</v>
      </c>
      <c r="E10" s="9">
        <f t="shared" si="1"/>
        <v>-95</v>
      </c>
      <c r="F10" s="10">
        <f>D10/C10*100</f>
        <v>55.607476635514018</v>
      </c>
      <c r="G10" s="9">
        <v>98</v>
      </c>
      <c r="H10" s="9">
        <f t="shared" si="0"/>
        <v>-21</v>
      </c>
      <c r="I10" s="10">
        <f t="shared" ref="I10:I40" si="4">G10/D10*100</f>
        <v>82.35294117647058</v>
      </c>
      <c r="J10" s="9">
        <v>97</v>
      </c>
      <c r="K10" s="9">
        <f t="shared" si="2"/>
        <v>-1</v>
      </c>
      <c r="L10" s="11">
        <f t="shared" si="3"/>
        <v>98.979591836734699</v>
      </c>
    </row>
    <row r="11" spans="1:12" ht="15" customHeight="1" x14ac:dyDescent="0.25">
      <c r="A11" s="3" t="s">
        <v>12</v>
      </c>
      <c r="B11" s="2" t="s">
        <v>21</v>
      </c>
      <c r="C11" s="9">
        <v>28</v>
      </c>
      <c r="D11" s="9">
        <v>36</v>
      </c>
      <c r="E11" s="9">
        <f t="shared" si="1"/>
        <v>8</v>
      </c>
      <c r="F11" s="10">
        <f t="shared" ref="F11:F40" si="5">D11/C11*100</f>
        <v>128.57142857142858</v>
      </c>
      <c r="G11" s="9">
        <v>35</v>
      </c>
      <c r="H11" s="9">
        <f t="shared" si="0"/>
        <v>-1</v>
      </c>
      <c r="I11" s="10">
        <f t="shared" si="4"/>
        <v>97.222222222222214</v>
      </c>
      <c r="J11" s="9">
        <v>31</v>
      </c>
      <c r="K11" s="9">
        <f t="shared" si="2"/>
        <v>-4</v>
      </c>
      <c r="L11" s="11">
        <f t="shared" si="3"/>
        <v>88.571428571428569</v>
      </c>
    </row>
    <row r="12" spans="1:12" ht="15" customHeight="1" x14ac:dyDescent="0.25">
      <c r="A12" s="3" t="s">
        <v>22</v>
      </c>
      <c r="B12" s="2" t="s">
        <v>23</v>
      </c>
      <c r="C12" s="9">
        <v>149</v>
      </c>
      <c r="D12" s="9">
        <v>146</v>
      </c>
      <c r="E12" s="9">
        <f t="shared" si="1"/>
        <v>-3</v>
      </c>
      <c r="F12" s="10">
        <f t="shared" si="5"/>
        <v>97.986577181208062</v>
      </c>
      <c r="G12" s="9">
        <v>138</v>
      </c>
      <c r="H12" s="9">
        <f t="shared" si="0"/>
        <v>-8</v>
      </c>
      <c r="I12" s="10">
        <f t="shared" si="4"/>
        <v>94.520547945205479</v>
      </c>
      <c r="J12" s="9">
        <v>138</v>
      </c>
      <c r="K12" s="9">
        <f t="shared" si="2"/>
        <v>0</v>
      </c>
      <c r="L12" s="11">
        <f t="shared" si="3"/>
        <v>100</v>
      </c>
    </row>
    <row r="13" spans="1:12" ht="15" customHeight="1" x14ac:dyDescent="0.25">
      <c r="A13" s="3" t="s">
        <v>24</v>
      </c>
      <c r="B13" s="2" t="s">
        <v>25</v>
      </c>
      <c r="C13" s="9">
        <v>57</v>
      </c>
      <c r="D13" s="9">
        <v>53</v>
      </c>
      <c r="E13" s="9">
        <f t="shared" si="1"/>
        <v>-4</v>
      </c>
      <c r="F13" s="10">
        <f t="shared" si="5"/>
        <v>92.982456140350877</v>
      </c>
      <c r="G13" s="9">
        <v>43</v>
      </c>
      <c r="H13" s="9">
        <f t="shared" si="0"/>
        <v>-10</v>
      </c>
      <c r="I13" s="10">
        <f t="shared" si="4"/>
        <v>81.132075471698116</v>
      </c>
      <c r="J13" s="9">
        <v>38</v>
      </c>
      <c r="K13" s="9">
        <f t="shared" si="2"/>
        <v>-5</v>
      </c>
      <c r="L13" s="11">
        <f t="shared" si="3"/>
        <v>88.372093023255815</v>
      </c>
    </row>
    <row r="14" spans="1:12" ht="15" customHeight="1" x14ac:dyDescent="0.25">
      <c r="A14" s="3" t="s">
        <v>15</v>
      </c>
      <c r="B14" s="2" t="s">
        <v>26</v>
      </c>
      <c r="C14" s="9">
        <v>279</v>
      </c>
      <c r="D14" s="9">
        <v>243</v>
      </c>
      <c r="E14" s="9">
        <f t="shared" si="1"/>
        <v>-36</v>
      </c>
      <c r="F14" s="10">
        <f t="shared" si="5"/>
        <v>87.096774193548384</v>
      </c>
      <c r="G14" s="9">
        <v>219</v>
      </c>
      <c r="H14" s="9">
        <f t="shared" si="0"/>
        <v>-24</v>
      </c>
      <c r="I14" s="10">
        <f t="shared" si="4"/>
        <v>90.123456790123456</v>
      </c>
      <c r="J14" s="9">
        <v>219</v>
      </c>
      <c r="K14" s="9">
        <f t="shared" si="2"/>
        <v>0</v>
      </c>
      <c r="L14" s="11">
        <f t="shared" si="3"/>
        <v>100</v>
      </c>
    </row>
    <row r="15" spans="1:12" ht="15" customHeight="1" x14ac:dyDescent="0.25">
      <c r="A15" s="3" t="s">
        <v>27</v>
      </c>
      <c r="B15" s="2" t="s">
        <v>28</v>
      </c>
      <c r="C15" s="9">
        <v>47</v>
      </c>
      <c r="D15" s="9">
        <v>45</v>
      </c>
      <c r="E15" s="9">
        <f t="shared" si="1"/>
        <v>-2</v>
      </c>
      <c r="F15" s="10">
        <f t="shared" si="5"/>
        <v>95.744680851063833</v>
      </c>
      <c r="G15" s="9">
        <v>37</v>
      </c>
      <c r="H15" s="9">
        <f t="shared" si="0"/>
        <v>-8</v>
      </c>
      <c r="I15" s="10">
        <f t="shared" si="4"/>
        <v>82.222222222222214</v>
      </c>
      <c r="J15" s="9">
        <v>37</v>
      </c>
      <c r="K15" s="9">
        <f t="shared" si="2"/>
        <v>0</v>
      </c>
      <c r="L15" s="11">
        <f t="shared" si="3"/>
        <v>100</v>
      </c>
    </row>
    <row r="16" spans="1:12" ht="15" customHeight="1" x14ac:dyDescent="0.25">
      <c r="A16" s="3" t="s">
        <v>29</v>
      </c>
      <c r="B16" s="2" t="s">
        <v>30</v>
      </c>
      <c r="C16" s="9">
        <v>98</v>
      </c>
      <c r="D16" s="9">
        <v>79</v>
      </c>
      <c r="E16" s="9">
        <f t="shared" si="1"/>
        <v>-19</v>
      </c>
      <c r="F16" s="10">
        <f t="shared" si="5"/>
        <v>80.612244897959187</v>
      </c>
      <c r="G16" s="9">
        <v>76</v>
      </c>
      <c r="H16" s="9">
        <f t="shared" si="0"/>
        <v>-3</v>
      </c>
      <c r="I16" s="10">
        <f t="shared" si="4"/>
        <v>96.202531645569621</v>
      </c>
      <c r="J16" s="9">
        <v>65</v>
      </c>
      <c r="K16" s="9">
        <f t="shared" si="2"/>
        <v>-11</v>
      </c>
      <c r="L16" s="11">
        <f t="shared" si="3"/>
        <v>85.526315789473685</v>
      </c>
    </row>
    <row r="17" spans="1:12" ht="15" customHeight="1" x14ac:dyDescent="0.25">
      <c r="A17" s="3" t="s">
        <v>31</v>
      </c>
      <c r="B17" s="2" t="s">
        <v>32</v>
      </c>
      <c r="C17" s="9">
        <v>23</v>
      </c>
      <c r="D17" s="9">
        <v>20</v>
      </c>
      <c r="E17" s="9">
        <f t="shared" si="1"/>
        <v>-3</v>
      </c>
      <c r="F17" s="10">
        <f t="shared" si="5"/>
        <v>86.956521739130437</v>
      </c>
      <c r="G17" s="9">
        <v>20</v>
      </c>
      <c r="H17" s="9">
        <f t="shared" si="0"/>
        <v>0</v>
      </c>
      <c r="I17" s="10">
        <f t="shared" si="4"/>
        <v>100</v>
      </c>
      <c r="J17" s="9">
        <v>18</v>
      </c>
      <c r="K17" s="9">
        <f t="shared" si="2"/>
        <v>-2</v>
      </c>
      <c r="L17" s="11">
        <f t="shared" si="3"/>
        <v>90</v>
      </c>
    </row>
    <row r="18" spans="1:12" ht="15" customHeight="1" x14ac:dyDescent="0.25">
      <c r="A18" s="3" t="s">
        <v>33</v>
      </c>
      <c r="B18" s="2" t="s">
        <v>34</v>
      </c>
      <c r="C18" s="9">
        <v>413</v>
      </c>
      <c r="D18" s="9">
        <v>351</v>
      </c>
      <c r="E18" s="9">
        <f t="shared" si="1"/>
        <v>-62</v>
      </c>
      <c r="F18" s="10">
        <f t="shared" si="5"/>
        <v>84.987893462469728</v>
      </c>
      <c r="G18" s="9">
        <v>326</v>
      </c>
      <c r="H18" s="9">
        <f t="shared" si="0"/>
        <v>-25</v>
      </c>
      <c r="I18" s="10">
        <f t="shared" si="4"/>
        <v>92.87749287749287</v>
      </c>
      <c r="J18" s="9">
        <v>322</v>
      </c>
      <c r="K18" s="9">
        <f t="shared" si="2"/>
        <v>-4</v>
      </c>
      <c r="L18" s="11">
        <f t="shared" si="3"/>
        <v>98.773006134969322</v>
      </c>
    </row>
    <row r="19" spans="1:12" ht="15" customHeight="1" x14ac:dyDescent="0.25">
      <c r="A19" s="3" t="s">
        <v>35</v>
      </c>
      <c r="B19" s="2" t="s">
        <v>36</v>
      </c>
      <c r="C19" s="9">
        <v>40</v>
      </c>
      <c r="D19" s="9">
        <v>32</v>
      </c>
      <c r="E19" s="9">
        <f t="shared" si="1"/>
        <v>-8</v>
      </c>
      <c r="F19" s="10">
        <f t="shared" si="5"/>
        <v>80</v>
      </c>
      <c r="G19" s="9">
        <v>26</v>
      </c>
      <c r="H19" s="9">
        <f t="shared" si="0"/>
        <v>-6</v>
      </c>
      <c r="I19" s="10">
        <f t="shared" si="4"/>
        <v>81.25</v>
      </c>
      <c r="J19" s="9">
        <v>26</v>
      </c>
      <c r="K19" s="9">
        <f t="shared" si="2"/>
        <v>0</v>
      </c>
      <c r="L19" s="11">
        <f t="shared" si="3"/>
        <v>100</v>
      </c>
    </row>
    <row r="20" spans="1:12" ht="15" customHeight="1" x14ac:dyDescent="0.25">
      <c r="A20" s="3" t="s">
        <v>37</v>
      </c>
      <c r="B20" s="2" t="s">
        <v>38</v>
      </c>
      <c r="C20" s="9">
        <v>1</v>
      </c>
      <c r="D20" s="9">
        <v>1</v>
      </c>
      <c r="E20" s="9">
        <f t="shared" si="1"/>
        <v>0</v>
      </c>
      <c r="F20" s="10">
        <f t="shared" si="5"/>
        <v>100</v>
      </c>
      <c r="G20" s="9">
        <v>0</v>
      </c>
      <c r="H20" s="9">
        <f t="shared" si="0"/>
        <v>-1</v>
      </c>
      <c r="I20" s="10">
        <f t="shared" si="4"/>
        <v>0</v>
      </c>
      <c r="J20" s="9"/>
      <c r="K20" s="9">
        <f t="shared" si="2"/>
        <v>0</v>
      </c>
      <c r="L20" s="11">
        <v>0</v>
      </c>
    </row>
    <row r="21" spans="1:12" ht="15" customHeight="1" x14ac:dyDescent="0.25">
      <c r="A21" s="3" t="s">
        <v>39</v>
      </c>
      <c r="B21" s="2" t="s">
        <v>40</v>
      </c>
      <c r="C21" s="9">
        <v>90</v>
      </c>
      <c r="D21" s="9">
        <v>98</v>
      </c>
      <c r="E21" s="9">
        <f t="shared" si="1"/>
        <v>8</v>
      </c>
      <c r="F21" s="10">
        <f t="shared" si="5"/>
        <v>108.88888888888889</v>
      </c>
      <c r="G21" s="9">
        <v>19</v>
      </c>
      <c r="H21" s="9">
        <f t="shared" si="0"/>
        <v>-79</v>
      </c>
      <c r="I21" s="10">
        <f t="shared" si="4"/>
        <v>19.387755102040817</v>
      </c>
      <c r="J21" s="9">
        <v>19</v>
      </c>
      <c r="K21" s="9">
        <f t="shared" si="2"/>
        <v>0</v>
      </c>
      <c r="L21" s="11">
        <f t="shared" si="3"/>
        <v>100</v>
      </c>
    </row>
    <row r="22" spans="1:12" ht="15" customHeight="1" x14ac:dyDescent="0.25">
      <c r="A22" s="3" t="s">
        <v>41</v>
      </c>
      <c r="B22" s="2" t="s">
        <v>42</v>
      </c>
      <c r="C22" s="9">
        <v>14</v>
      </c>
      <c r="D22" s="9">
        <v>14</v>
      </c>
      <c r="E22" s="9">
        <f t="shared" si="1"/>
        <v>0</v>
      </c>
      <c r="F22" s="10">
        <f t="shared" si="5"/>
        <v>100</v>
      </c>
      <c r="G22" s="9">
        <v>12</v>
      </c>
      <c r="H22" s="9">
        <f t="shared" si="0"/>
        <v>-2</v>
      </c>
      <c r="I22" s="10">
        <f t="shared" si="4"/>
        <v>85.714285714285708</v>
      </c>
      <c r="J22" s="9">
        <v>12</v>
      </c>
      <c r="K22" s="9">
        <f t="shared" si="2"/>
        <v>0</v>
      </c>
      <c r="L22" s="11">
        <f t="shared" si="3"/>
        <v>100</v>
      </c>
    </row>
    <row r="23" spans="1:12" ht="15" customHeight="1" x14ac:dyDescent="0.25">
      <c r="A23" s="3" t="s">
        <v>43</v>
      </c>
      <c r="B23" s="2" t="s">
        <v>44</v>
      </c>
      <c r="C23" s="9">
        <v>120</v>
      </c>
      <c r="D23" s="9">
        <v>99</v>
      </c>
      <c r="E23" s="9">
        <f t="shared" si="1"/>
        <v>-21</v>
      </c>
      <c r="F23" s="10">
        <f t="shared" si="5"/>
        <v>82.5</v>
      </c>
      <c r="G23" s="9">
        <v>86</v>
      </c>
      <c r="H23" s="9">
        <f t="shared" si="0"/>
        <v>-13</v>
      </c>
      <c r="I23" s="10">
        <f t="shared" si="4"/>
        <v>86.868686868686879</v>
      </c>
      <c r="J23" s="9">
        <v>86</v>
      </c>
      <c r="K23" s="9">
        <f t="shared" si="2"/>
        <v>0</v>
      </c>
      <c r="L23" s="11">
        <f t="shared" si="3"/>
        <v>100</v>
      </c>
    </row>
    <row r="24" spans="1:12" ht="15" customHeight="1" x14ac:dyDescent="0.25">
      <c r="A24" s="3" t="s">
        <v>45</v>
      </c>
      <c r="B24" s="2" t="s">
        <v>46</v>
      </c>
      <c r="C24" s="9">
        <v>244</v>
      </c>
      <c r="D24" s="9">
        <v>147</v>
      </c>
      <c r="E24" s="9">
        <f t="shared" si="1"/>
        <v>-97</v>
      </c>
      <c r="F24" s="10">
        <f t="shared" si="5"/>
        <v>60.245901639344254</v>
      </c>
      <c r="G24" s="9">
        <v>114</v>
      </c>
      <c r="H24" s="9">
        <f t="shared" si="0"/>
        <v>-33</v>
      </c>
      <c r="I24" s="10">
        <f t="shared" si="4"/>
        <v>77.551020408163268</v>
      </c>
      <c r="J24" s="9">
        <v>114</v>
      </c>
      <c r="K24" s="9">
        <f t="shared" si="2"/>
        <v>0</v>
      </c>
      <c r="L24" s="11">
        <f t="shared" si="3"/>
        <v>100</v>
      </c>
    </row>
    <row r="25" spans="1:12" ht="15" customHeight="1" x14ac:dyDescent="0.25">
      <c r="A25" s="3" t="s">
        <v>47</v>
      </c>
      <c r="B25" s="2" t="s">
        <v>48</v>
      </c>
      <c r="C25" s="9">
        <v>50</v>
      </c>
      <c r="D25" s="9">
        <v>42</v>
      </c>
      <c r="E25" s="9">
        <f t="shared" si="1"/>
        <v>-8</v>
      </c>
      <c r="F25" s="10">
        <f t="shared" si="5"/>
        <v>84</v>
      </c>
      <c r="G25" s="9">
        <v>41</v>
      </c>
      <c r="H25" s="9">
        <f t="shared" si="0"/>
        <v>-1</v>
      </c>
      <c r="I25" s="10">
        <f t="shared" si="4"/>
        <v>97.61904761904762</v>
      </c>
      <c r="J25" s="9">
        <v>41</v>
      </c>
      <c r="K25" s="9">
        <f t="shared" si="2"/>
        <v>0</v>
      </c>
      <c r="L25" s="11">
        <f t="shared" si="3"/>
        <v>100</v>
      </c>
    </row>
    <row r="26" spans="1:12" ht="15" customHeight="1" x14ac:dyDescent="0.25">
      <c r="A26" s="3" t="s">
        <v>49</v>
      </c>
      <c r="B26" s="2" t="s">
        <v>50</v>
      </c>
      <c r="C26" s="9">
        <v>45</v>
      </c>
      <c r="D26" s="9">
        <v>5</v>
      </c>
      <c r="E26" s="9">
        <f t="shared" si="1"/>
        <v>-40</v>
      </c>
      <c r="F26" s="10">
        <f t="shared" si="5"/>
        <v>11.111111111111111</v>
      </c>
      <c r="G26" s="9">
        <v>4</v>
      </c>
      <c r="H26" s="9">
        <f t="shared" si="0"/>
        <v>-1</v>
      </c>
      <c r="I26" s="10">
        <f t="shared" si="4"/>
        <v>80</v>
      </c>
      <c r="J26" s="9">
        <v>4</v>
      </c>
      <c r="K26" s="9">
        <f t="shared" si="2"/>
        <v>0</v>
      </c>
      <c r="L26" s="11">
        <f t="shared" si="3"/>
        <v>100</v>
      </c>
    </row>
    <row r="27" spans="1:12" ht="15" customHeight="1" x14ac:dyDescent="0.25">
      <c r="A27" s="3" t="s">
        <v>51</v>
      </c>
      <c r="B27" s="2" t="s">
        <v>52</v>
      </c>
      <c r="C27" s="9">
        <v>2448</v>
      </c>
      <c r="D27" s="9">
        <v>745</v>
      </c>
      <c r="E27" s="9">
        <f t="shared" si="1"/>
        <v>-1703</v>
      </c>
      <c r="F27" s="10">
        <f t="shared" si="5"/>
        <v>30.433006535947708</v>
      </c>
      <c r="G27" s="9">
        <v>202</v>
      </c>
      <c r="H27" s="9">
        <f t="shared" si="0"/>
        <v>-543</v>
      </c>
      <c r="I27" s="10">
        <f t="shared" si="4"/>
        <v>27.114093959731544</v>
      </c>
      <c r="J27" s="9">
        <v>157</v>
      </c>
      <c r="K27" s="9">
        <f t="shared" si="2"/>
        <v>-45</v>
      </c>
      <c r="L27" s="11">
        <f t="shared" si="3"/>
        <v>77.722772277227719</v>
      </c>
    </row>
    <row r="28" spans="1:12" ht="15" customHeight="1" x14ac:dyDescent="0.25">
      <c r="A28" s="3" t="s">
        <v>53</v>
      </c>
      <c r="B28" s="2" t="s">
        <v>54</v>
      </c>
      <c r="C28" s="9">
        <v>34</v>
      </c>
      <c r="D28" s="9">
        <v>28</v>
      </c>
      <c r="E28" s="9">
        <f t="shared" si="1"/>
        <v>-6</v>
      </c>
      <c r="F28" s="10">
        <f t="shared" si="5"/>
        <v>82.35294117647058</v>
      </c>
      <c r="G28" s="9">
        <v>17</v>
      </c>
      <c r="H28" s="9">
        <f t="shared" si="0"/>
        <v>-11</v>
      </c>
      <c r="I28" s="10">
        <f t="shared" si="4"/>
        <v>60.714285714285708</v>
      </c>
      <c r="J28" s="9">
        <v>17</v>
      </c>
      <c r="K28" s="9">
        <f t="shared" si="2"/>
        <v>0</v>
      </c>
      <c r="L28" s="11">
        <f t="shared" si="3"/>
        <v>100</v>
      </c>
    </row>
    <row r="29" spans="1:12" ht="15" customHeight="1" x14ac:dyDescent="0.25">
      <c r="A29" s="3" t="s">
        <v>55</v>
      </c>
      <c r="B29" s="2" t="s">
        <v>56</v>
      </c>
      <c r="C29" s="9">
        <v>264</v>
      </c>
      <c r="D29" s="9">
        <v>44</v>
      </c>
      <c r="E29" s="9">
        <f t="shared" si="1"/>
        <v>-220</v>
      </c>
      <c r="F29" s="10">
        <f t="shared" si="5"/>
        <v>16.666666666666664</v>
      </c>
      <c r="G29" s="9">
        <v>17</v>
      </c>
      <c r="H29" s="9">
        <f t="shared" si="0"/>
        <v>-27</v>
      </c>
      <c r="I29" s="10">
        <f t="shared" si="4"/>
        <v>38.636363636363633</v>
      </c>
      <c r="J29" s="9">
        <v>17</v>
      </c>
      <c r="K29" s="9">
        <f t="shared" si="2"/>
        <v>0</v>
      </c>
      <c r="L29" s="11">
        <f t="shared" si="3"/>
        <v>100</v>
      </c>
    </row>
    <row r="30" spans="1:12" ht="15" customHeight="1" x14ac:dyDescent="0.25">
      <c r="A30" s="3" t="s">
        <v>57</v>
      </c>
      <c r="B30" s="2" t="s">
        <v>58</v>
      </c>
      <c r="C30" s="9">
        <v>66</v>
      </c>
      <c r="D30" s="9">
        <v>37</v>
      </c>
      <c r="E30" s="9">
        <f t="shared" si="1"/>
        <v>-29</v>
      </c>
      <c r="F30" s="10">
        <f t="shared" si="5"/>
        <v>56.060606060606055</v>
      </c>
      <c r="G30" s="9">
        <v>36</v>
      </c>
      <c r="H30" s="9">
        <f t="shared" si="0"/>
        <v>-1</v>
      </c>
      <c r="I30" s="10">
        <f t="shared" si="4"/>
        <v>97.297297297297305</v>
      </c>
      <c r="J30" s="9">
        <v>12</v>
      </c>
      <c r="K30" s="9">
        <f t="shared" si="2"/>
        <v>-24</v>
      </c>
      <c r="L30" s="11">
        <f t="shared" si="3"/>
        <v>33.333333333333329</v>
      </c>
    </row>
    <row r="31" spans="1:12" ht="15" customHeight="1" x14ac:dyDescent="0.25">
      <c r="A31" s="3" t="s">
        <v>59</v>
      </c>
      <c r="B31" s="2" t="s">
        <v>60</v>
      </c>
      <c r="C31" s="9">
        <v>216</v>
      </c>
      <c r="D31" s="9">
        <v>216</v>
      </c>
      <c r="E31" s="9">
        <f t="shared" si="1"/>
        <v>0</v>
      </c>
      <c r="F31" s="10">
        <f t="shared" si="5"/>
        <v>100</v>
      </c>
      <c r="G31" s="9">
        <v>210</v>
      </c>
      <c r="H31" s="9">
        <f t="shared" si="0"/>
        <v>-6</v>
      </c>
      <c r="I31" s="10">
        <f t="shared" si="4"/>
        <v>97.222222222222214</v>
      </c>
      <c r="J31" s="9">
        <v>210</v>
      </c>
      <c r="K31" s="9">
        <f t="shared" si="2"/>
        <v>0</v>
      </c>
      <c r="L31" s="11">
        <f t="shared" si="3"/>
        <v>100</v>
      </c>
    </row>
    <row r="32" spans="1:12" ht="15" customHeight="1" x14ac:dyDescent="0.25">
      <c r="A32" s="3" t="s">
        <v>61</v>
      </c>
      <c r="B32" s="2" t="s">
        <v>62</v>
      </c>
      <c r="C32" s="9">
        <v>381</v>
      </c>
      <c r="D32" s="9">
        <v>274</v>
      </c>
      <c r="E32" s="9">
        <f t="shared" si="1"/>
        <v>-107</v>
      </c>
      <c r="F32" s="10">
        <f t="shared" si="5"/>
        <v>71.916010498687669</v>
      </c>
      <c r="G32" s="9">
        <v>129</v>
      </c>
      <c r="H32" s="9">
        <f t="shared" si="0"/>
        <v>-145</v>
      </c>
      <c r="I32" s="10">
        <f t="shared" si="4"/>
        <v>47.080291970802918</v>
      </c>
      <c r="J32" s="9">
        <v>125</v>
      </c>
      <c r="K32" s="9">
        <f t="shared" si="2"/>
        <v>-4</v>
      </c>
      <c r="L32" s="11">
        <f t="shared" si="3"/>
        <v>96.899224806201545</v>
      </c>
    </row>
    <row r="33" spans="1:12" ht="15" customHeight="1" x14ac:dyDescent="0.25">
      <c r="A33" s="3" t="s">
        <v>63</v>
      </c>
      <c r="B33" s="2" t="s">
        <v>64</v>
      </c>
      <c r="C33" s="9">
        <v>97</v>
      </c>
      <c r="D33" s="9">
        <v>94</v>
      </c>
      <c r="E33" s="9">
        <f t="shared" si="1"/>
        <v>-3</v>
      </c>
      <c r="F33" s="10">
        <f t="shared" si="5"/>
        <v>96.907216494845358</v>
      </c>
      <c r="G33" s="9">
        <v>85</v>
      </c>
      <c r="H33" s="9">
        <f t="shared" si="0"/>
        <v>-9</v>
      </c>
      <c r="I33" s="10">
        <f t="shared" si="4"/>
        <v>90.425531914893625</v>
      </c>
      <c r="J33" s="9">
        <v>71</v>
      </c>
      <c r="K33" s="9">
        <f t="shared" si="2"/>
        <v>-14</v>
      </c>
      <c r="L33" s="11">
        <f t="shared" si="3"/>
        <v>83.529411764705884</v>
      </c>
    </row>
    <row r="34" spans="1:12" ht="15" customHeight="1" x14ac:dyDescent="0.25">
      <c r="A34" s="3" t="s">
        <v>65</v>
      </c>
      <c r="B34" s="2" t="s">
        <v>66</v>
      </c>
      <c r="C34" s="9">
        <v>178</v>
      </c>
      <c r="D34" s="9">
        <v>155</v>
      </c>
      <c r="E34" s="9">
        <f t="shared" si="1"/>
        <v>-23</v>
      </c>
      <c r="F34" s="10">
        <f t="shared" si="5"/>
        <v>87.078651685393254</v>
      </c>
      <c r="G34" s="9">
        <v>127</v>
      </c>
      <c r="H34" s="9">
        <f t="shared" si="0"/>
        <v>-28</v>
      </c>
      <c r="I34" s="10">
        <f t="shared" si="4"/>
        <v>81.935483870967744</v>
      </c>
      <c r="J34" s="9">
        <v>127</v>
      </c>
      <c r="K34" s="9">
        <f t="shared" si="2"/>
        <v>0</v>
      </c>
      <c r="L34" s="11">
        <f t="shared" si="3"/>
        <v>100</v>
      </c>
    </row>
    <row r="35" spans="1:12" ht="15" customHeight="1" x14ac:dyDescent="0.25">
      <c r="A35" s="3" t="s">
        <v>67</v>
      </c>
      <c r="B35" s="2" t="s">
        <v>68</v>
      </c>
      <c r="C35" s="9">
        <v>32</v>
      </c>
      <c r="D35" s="9">
        <v>13</v>
      </c>
      <c r="E35" s="9">
        <f t="shared" si="1"/>
        <v>-19</v>
      </c>
      <c r="F35" s="10">
        <f t="shared" si="5"/>
        <v>40.625</v>
      </c>
      <c r="G35" s="9">
        <v>13</v>
      </c>
      <c r="H35" s="9">
        <f t="shared" si="0"/>
        <v>0</v>
      </c>
      <c r="I35" s="10">
        <f t="shared" si="4"/>
        <v>100</v>
      </c>
      <c r="J35" s="9">
        <v>2</v>
      </c>
      <c r="K35" s="9">
        <f t="shared" si="2"/>
        <v>-11</v>
      </c>
      <c r="L35" s="11">
        <f t="shared" si="3"/>
        <v>15.384615384615385</v>
      </c>
    </row>
    <row r="36" spans="1:12" ht="15" customHeight="1" x14ac:dyDescent="0.25">
      <c r="A36" s="3" t="s">
        <v>69</v>
      </c>
      <c r="B36" s="2" t="s">
        <v>70</v>
      </c>
      <c r="C36" s="9">
        <v>4151</v>
      </c>
      <c r="D36" s="9">
        <v>3158</v>
      </c>
      <c r="E36" s="9">
        <f t="shared" si="1"/>
        <v>-993</v>
      </c>
      <c r="F36" s="10">
        <f t="shared" si="5"/>
        <v>76.078053481088887</v>
      </c>
      <c r="G36" s="9">
        <v>1999</v>
      </c>
      <c r="H36" s="9">
        <f t="shared" si="0"/>
        <v>-1159</v>
      </c>
      <c r="I36" s="10">
        <f t="shared" si="4"/>
        <v>63.299556681443946</v>
      </c>
      <c r="J36" s="9">
        <v>1989</v>
      </c>
      <c r="K36" s="9">
        <f t="shared" si="2"/>
        <v>-10</v>
      </c>
      <c r="L36" s="11">
        <f t="shared" si="3"/>
        <v>99.499749874937464</v>
      </c>
    </row>
    <row r="37" spans="1:12" ht="15" customHeight="1" x14ac:dyDescent="0.25">
      <c r="A37" s="3" t="s">
        <v>71</v>
      </c>
      <c r="B37" s="2" t="s">
        <v>72</v>
      </c>
      <c r="C37" s="9">
        <v>32863</v>
      </c>
      <c r="D37" s="9">
        <v>25573</v>
      </c>
      <c r="E37" s="9">
        <f t="shared" si="1"/>
        <v>-7290</v>
      </c>
      <c r="F37" s="10">
        <f t="shared" si="5"/>
        <v>77.816997839515565</v>
      </c>
      <c r="G37" s="9">
        <v>23264</v>
      </c>
      <c r="H37" s="9">
        <f t="shared" si="0"/>
        <v>-2309</v>
      </c>
      <c r="I37" s="10">
        <f t="shared" si="4"/>
        <v>90.97094591952451</v>
      </c>
      <c r="J37" s="9">
        <v>22869</v>
      </c>
      <c r="K37" s="9">
        <f t="shared" si="2"/>
        <v>-395</v>
      </c>
      <c r="L37" s="11">
        <f t="shared" si="3"/>
        <v>98.302097661623108</v>
      </c>
    </row>
    <row r="38" spans="1:12" ht="15" customHeight="1" x14ac:dyDescent="0.25">
      <c r="A38" s="3" t="s">
        <v>73</v>
      </c>
      <c r="B38" s="2" t="s">
        <v>74</v>
      </c>
      <c r="C38" s="9">
        <v>1481</v>
      </c>
      <c r="D38" s="9">
        <v>1891</v>
      </c>
      <c r="E38" s="9">
        <f t="shared" si="1"/>
        <v>410</v>
      </c>
      <c r="F38" s="10">
        <f t="shared" si="5"/>
        <v>127.68399729912221</v>
      </c>
      <c r="G38" s="9">
        <v>1104</v>
      </c>
      <c r="H38" s="9">
        <f t="shared" si="0"/>
        <v>-787</v>
      </c>
      <c r="I38" s="10">
        <f t="shared" si="4"/>
        <v>58.38180856689582</v>
      </c>
      <c r="J38" s="9">
        <v>818</v>
      </c>
      <c r="K38" s="9">
        <f t="shared" si="2"/>
        <v>-286</v>
      </c>
      <c r="L38" s="11">
        <f t="shared" si="3"/>
        <v>74.094202898550719</v>
      </c>
    </row>
    <row r="39" spans="1:12" ht="15" customHeight="1" x14ac:dyDescent="0.25">
      <c r="A39" s="3" t="s">
        <v>75</v>
      </c>
      <c r="B39" s="2" t="s">
        <v>76</v>
      </c>
      <c r="C39" s="9">
        <v>629</v>
      </c>
      <c r="D39" s="9">
        <v>455</v>
      </c>
      <c r="E39" s="9">
        <f t="shared" si="1"/>
        <v>-174</v>
      </c>
      <c r="F39" s="10">
        <f t="shared" si="5"/>
        <v>72.337042925278212</v>
      </c>
      <c r="G39" s="9">
        <v>278</v>
      </c>
      <c r="H39" s="9">
        <f t="shared" si="0"/>
        <v>-177</v>
      </c>
      <c r="I39" s="10">
        <f t="shared" si="4"/>
        <v>61.098901098901102</v>
      </c>
      <c r="J39" s="9">
        <v>278</v>
      </c>
      <c r="K39" s="9">
        <f t="shared" si="2"/>
        <v>0</v>
      </c>
      <c r="L39" s="11">
        <f t="shared" si="3"/>
        <v>100</v>
      </c>
    </row>
    <row r="40" spans="1:12" ht="15" customHeight="1" thickBot="1" x14ac:dyDescent="0.3">
      <c r="A40" s="15" t="s">
        <v>77</v>
      </c>
      <c r="B40" s="16" t="s">
        <v>78</v>
      </c>
      <c r="C40" s="17">
        <v>67</v>
      </c>
      <c r="D40" s="17">
        <v>68</v>
      </c>
      <c r="E40" s="17">
        <f t="shared" si="1"/>
        <v>1</v>
      </c>
      <c r="F40" s="18">
        <f t="shared" si="5"/>
        <v>101.49253731343283</v>
      </c>
      <c r="G40" s="17">
        <v>52</v>
      </c>
      <c r="H40" s="17">
        <f t="shared" si="0"/>
        <v>-16</v>
      </c>
      <c r="I40" s="18">
        <f t="shared" si="4"/>
        <v>76.470588235294116</v>
      </c>
      <c r="J40" s="17">
        <v>52</v>
      </c>
      <c r="K40" s="17">
        <f t="shared" si="2"/>
        <v>0</v>
      </c>
      <c r="L40" s="19">
        <f t="shared" si="3"/>
        <v>100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44850.002999999997</v>
      </c>
      <c r="D41" s="23">
        <f>SUM(D8:D40)</f>
        <v>34281.004000000001</v>
      </c>
      <c r="E41" s="23">
        <f t="shared" ref="E41" si="6">SUM(E8:E40)</f>
        <v>-10568.999</v>
      </c>
      <c r="F41" s="28">
        <f>D41/C41*100</f>
        <v>76.434786414618529</v>
      </c>
      <c r="G41" s="23">
        <f t="shared" ref="G41:H41" si="7">SUM(G8:G40)</f>
        <v>28827.006999999998</v>
      </c>
      <c r="H41" s="23">
        <f t="shared" si="7"/>
        <v>-5453.9970000000003</v>
      </c>
      <c r="I41" s="24">
        <f t="shared" ref="I41" si="8">(G41/D41)*100</f>
        <v>84.09032302554499</v>
      </c>
      <c r="J41" s="23">
        <f t="shared" ref="J41" si="9">SUM(J8:J40)</f>
        <v>28011</v>
      </c>
      <c r="K41" s="23">
        <f t="shared" ref="K41" si="10">J41-G41</f>
        <v>-816.00699999999779</v>
      </c>
      <c r="L41" s="25">
        <f t="shared" ref="L41" si="11">(J41/G41)*100</f>
        <v>97.169296833347985</v>
      </c>
    </row>
    <row r="49" spans="7:7" x14ac:dyDescent="0.25">
      <c r="G49" s="27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19685039370078741" bottom="0.39370078740157483" header="0.17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4" workbookViewId="0">
      <selection activeCell="A5" sqref="A5"/>
    </sheetView>
  </sheetViews>
  <sheetFormatPr defaultRowHeight="13.2" x14ac:dyDescent="0.25"/>
  <cols>
    <col min="1" max="1" width="4.109375" customWidth="1"/>
    <col min="2" max="2" width="22.77734375" customWidth="1"/>
    <col min="3" max="3" width="15.44140625" customWidth="1"/>
    <col min="4" max="4" width="15.10937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20.25" customHeight="1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93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f>'105020100200000110'!C10+'105020200200000110'!C8</f>
        <v>35</v>
      </c>
      <c r="D8" s="9">
        <f>'105020100200000110'!D10+'105020200200000110'!D8</f>
        <v>11</v>
      </c>
      <c r="E8" s="9">
        <f>D8-C8</f>
        <v>-24</v>
      </c>
      <c r="F8" s="10">
        <f>D8/C8*100</f>
        <v>31.428571428571427</v>
      </c>
      <c r="G8" s="9">
        <f>'105020100200000110'!G10+'105020200200000110'!G8</f>
        <v>55</v>
      </c>
      <c r="H8" s="9">
        <f>G8-D8</f>
        <v>44</v>
      </c>
      <c r="I8" s="10">
        <f>ROUND((G8/D8*100),1)</f>
        <v>500</v>
      </c>
      <c r="J8" s="9">
        <f>'105020100200000110'!J10+'105020200200000110'!J8</f>
        <v>48</v>
      </c>
      <c r="K8" s="9">
        <f>J8-G8</f>
        <v>-7</v>
      </c>
      <c r="L8" s="11">
        <f>J8/G8*100</f>
        <v>87.272727272727266</v>
      </c>
    </row>
    <row r="9" spans="1:12" ht="15" customHeight="1" x14ac:dyDescent="0.25">
      <c r="A9" s="3" t="s">
        <v>10</v>
      </c>
      <c r="B9" s="2" t="s">
        <v>19</v>
      </c>
      <c r="C9" s="9">
        <f>'105020100200000110'!C11+'105020200200000110'!C9</f>
        <v>6.0030000000000001</v>
      </c>
      <c r="D9" s="9">
        <f>'105020100200000110'!D11+'105020200200000110'!D9</f>
        <v>15.004</v>
      </c>
      <c r="E9" s="9">
        <f t="shared" ref="E9:E40" si="0">D9-C9</f>
        <v>9.0009999999999994</v>
      </c>
      <c r="F9" s="10">
        <f>D9/C9*100</f>
        <v>249.9416958187573</v>
      </c>
      <c r="G9" s="9">
        <f>'105020100200000110'!G11+'105020200200000110'!G9</f>
        <v>12.007</v>
      </c>
      <c r="H9" s="9">
        <f t="shared" ref="H9:H40" si="1">G9-D9</f>
        <v>-2.9969999999999999</v>
      </c>
      <c r="I9" s="10">
        <f t="shared" ref="I9:I40" si="2">G9/D9*100</f>
        <v>80.025326579578788</v>
      </c>
      <c r="J9" s="9">
        <f>'105020100200000110'!J11+'105020200200000110'!J9</f>
        <v>7</v>
      </c>
      <c r="K9" s="9">
        <f t="shared" ref="K9:K40" si="3">J9-G9</f>
        <v>-5.0069999999999997</v>
      </c>
      <c r="L9" s="11">
        <f t="shared" ref="L9:L40" si="4">J9/G9*100</f>
        <v>58.299325393520448</v>
      </c>
    </row>
    <row r="10" spans="1:12" ht="15" customHeight="1" x14ac:dyDescent="0.25">
      <c r="A10" s="3" t="s">
        <v>11</v>
      </c>
      <c r="B10" s="2" t="s">
        <v>20</v>
      </c>
      <c r="C10" s="9">
        <f>'105020100200000110'!C12+'105020200200000110'!C10</f>
        <v>227</v>
      </c>
      <c r="D10" s="9">
        <f>'105020100200000110'!D12+'105020200200000110'!D10</f>
        <v>159</v>
      </c>
      <c r="E10" s="9">
        <f t="shared" si="0"/>
        <v>-68</v>
      </c>
      <c r="F10" s="10">
        <f>D10/C10*100</f>
        <v>70.044052863436121</v>
      </c>
      <c r="G10" s="9">
        <f>'105020100200000110'!G12+'105020200200000110'!G10</f>
        <v>241</v>
      </c>
      <c r="H10" s="9">
        <f t="shared" si="1"/>
        <v>82</v>
      </c>
      <c r="I10" s="10">
        <f t="shared" si="2"/>
        <v>151.57232704402517</v>
      </c>
      <c r="J10" s="9">
        <f>'105020100200000110'!J12+'105020200200000110'!J10</f>
        <v>241</v>
      </c>
      <c r="K10" s="9">
        <f t="shared" si="3"/>
        <v>0</v>
      </c>
      <c r="L10" s="11">
        <f t="shared" si="4"/>
        <v>100</v>
      </c>
    </row>
    <row r="11" spans="1:12" ht="15" customHeight="1" x14ac:dyDescent="0.25">
      <c r="A11" s="3" t="s">
        <v>12</v>
      </c>
      <c r="B11" s="2" t="s">
        <v>21</v>
      </c>
      <c r="C11" s="9">
        <f>'105020100200000110'!C13+'105020200200000110'!C11</f>
        <v>86</v>
      </c>
      <c r="D11" s="9">
        <f>'105020100200000110'!D13+'105020200200000110'!D11</f>
        <v>136</v>
      </c>
      <c r="E11" s="9">
        <f t="shared" si="0"/>
        <v>50</v>
      </c>
      <c r="F11" s="10">
        <f t="shared" ref="F11:F40" si="5">D11/C11*100</f>
        <v>158.13953488372093</v>
      </c>
      <c r="G11" s="9">
        <f>'105020100200000110'!G13+'105020200200000110'!G11</f>
        <v>140</v>
      </c>
      <c r="H11" s="9">
        <f t="shared" si="1"/>
        <v>4</v>
      </c>
      <c r="I11" s="10">
        <f t="shared" si="2"/>
        <v>102.94117647058823</v>
      </c>
      <c r="J11" s="9">
        <f>'105020100200000110'!J13+'105020200200000110'!J11</f>
        <v>133</v>
      </c>
      <c r="K11" s="9">
        <f t="shared" si="3"/>
        <v>-7</v>
      </c>
      <c r="L11" s="11">
        <f t="shared" si="4"/>
        <v>95</v>
      </c>
    </row>
    <row r="12" spans="1:12" ht="15" customHeight="1" x14ac:dyDescent="0.25">
      <c r="A12" s="3" t="s">
        <v>22</v>
      </c>
      <c r="B12" s="2" t="s">
        <v>23</v>
      </c>
      <c r="C12" s="9">
        <f>'105020100200000110'!C14+'105020200200000110'!C12</f>
        <v>155</v>
      </c>
      <c r="D12" s="9">
        <f>'105020100200000110'!D14+'105020200200000110'!D12</f>
        <v>153</v>
      </c>
      <c r="E12" s="9">
        <f t="shared" si="0"/>
        <v>-2</v>
      </c>
      <c r="F12" s="10">
        <f t="shared" si="5"/>
        <v>98.709677419354833</v>
      </c>
      <c r="G12" s="9">
        <f>'105020100200000110'!G14+'105020200200000110'!G12</f>
        <v>185</v>
      </c>
      <c r="H12" s="9">
        <f t="shared" si="1"/>
        <v>32</v>
      </c>
      <c r="I12" s="10">
        <f t="shared" si="2"/>
        <v>120.91503267973856</v>
      </c>
      <c r="J12" s="9">
        <f>'105020100200000110'!J14+'105020200200000110'!J12</f>
        <v>297</v>
      </c>
      <c r="K12" s="9">
        <f t="shared" si="3"/>
        <v>112</v>
      </c>
      <c r="L12" s="11">
        <f t="shared" si="4"/>
        <v>160.54054054054055</v>
      </c>
    </row>
    <row r="13" spans="1:12" ht="15" customHeight="1" x14ac:dyDescent="0.25">
      <c r="A13" s="3" t="s">
        <v>24</v>
      </c>
      <c r="B13" s="2" t="s">
        <v>25</v>
      </c>
      <c r="C13" s="9">
        <f>'105020100200000110'!C15+'105020200200000110'!C13</f>
        <v>60</v>
      </c>
      <c r="D13" s="9">
        <f>'105020100200000110'!D15+'105020200200000110'!D13</f>
        <v>63</v>
      </c>
      <c r="E13" s="9">
        <f t="shared" si="0"/>
        <v>3</v>
      </c>
      <c r="F13" s="10">
        <f t="shared" si="5"/>
        <v>105</v>
      </c>
      <c r="G13" s="9">
        <f>'105020100200000110'!G15+'105020200200000110'!G13</f>
        <v>54</v>
      </c>
      <c r="H13" s="9">
        <f t="shared" si="1"/>
        <v>-9</v>
      </c>
      <c r="I13" s="10">
        <f t="shared" si="2"/>
        <v>85.714285714285708</v>
      </c>
      <c r="J13" s="9">
        <f>'105020100200000110'!J15+'105020200200000110'!J13</f>
        <v>121</v>
      </c>
      <c r="K13" s="9">
        <f t="shared" si="3"/>
        <v>67</v>
      </c>
      <c r="L13" s="11">
        <f t="shared" si="4"/>
        <v>224.0740740740741</v>
      </c>
    </row>
    <row r="14" spans="1:12" ht="15" customHeight="1" x14ac:dyDescent="0.25">
      <c r="A14" s="3" t="s">
        <v>15</v>
      </c>
      <c r="B14" s="2" t="s">
        <v>26</v>
      </c>
      <c r="C14" s="9">
        <f>'105020100200000110'!C16+'105020200200000110'!C14</f>
        <v>316</v>
      </c>
      <c r="D14" s="9">
        <f>'105020100200000110'!D16+'105020200200000110'!D14</f>
        <v>297</v>
      </c>
      <c r="E14" s="9">
        <f t="shared" si="0"/>
        <v>-19</v>
      </c>
      <c r="F14" s="10">
        <f t="shared" si="5"/>
        <v>93.987341772151893</v>
      </c>
      <c r="G14" s="9">
        <f>'105020100200000110'!G16+'105020200200000110'!G14</f>
        <v>287</v>
      </c>
      <c r="H14" s="9">
        <f t="shared" si="1"/>
        <v>-10</v>
      </c>
      <c r="I14" s="10">
        <f t="shared" si="2"/>
        <v>96.632996632996637</v>
      </c>
      <c r="J14" s="9">
        <f>'105020100200000110'!J16+'105020200200000110'!J14</f>
        <v>295</v>
      </c>
      <c r="K14" s="9">
        <f t="shared" si="3"/>
        <v>8</v>
      </c>
      <c r="L14" s="11">
        <f t="shared" si="4"/>
        <v>102.78745644599303</v>
      </c>
    </row>
    <row r="15" spans="1:12" ht="15" customHeight="1" x14ac:dyDescent="0.25">
      <c r="A15" s="3" t="s">
        <v>27</v>
      </c>
      <c r="B15" s="2" t="s">
        <v>28</v>
      </c>
      <c r="C15" s="9">
        <f>'105020100200000110'!C17+'105020200200000110'!C15</f>
        <v>68</v>
      </c>
      <c r="D15" s="9">
        <f>'105020100200000110'!D17+'105020200200000110'!D15</f>
        <v>212</v>
      </c>
      <c r="E15" s="9">
        <f t="shared" si="0"/>
        <v>144</v>
      </c>
      <c r="F15" s="10">
        <f t="shared" si="5"/>
        <v>311.76470588235293</v>
      </c>
      <c r="G15" s="9">
        <f>'105020100200000110'!G17+'105020200200000110'!G15</f>
        <v>232</v>
      </c>
      <c r="H15" s="9">
        <f t="shared" si="1"/>
        <v>20</v>
      </c>
      <c r="I15" s="10">
        <f t="shared" si="2"/>
        <v>109.43396226415094</v>
      </c>
      <c r="J15" s="9">
        <f>'105020100200000110'!J17+'105020200200000110'!J15</f>
        <v>211</v>
      </c>
      <c r="K15" s="9">
        <f t="shared" si="3"/>
        <v>-21</v>
      </c>
      <c r="L15" s="11">
        <f t="shared" si="4"/>
        <v>90.948275862068968</v>
      </c>
    </row>
    <row r="16" spans="1:12" ht="15" customHeight="1" x14ac:dyDescent="0.25">
      <c r="A16" s="3" t="s">
        <v>29</v>
      </c>
      <c r="B16" s="2" t="s">
        <v>30</v>
      </c>
      <c r="C16" s="9">
        <f>'105020100200000110'!C18+'105020200200000110'!C16</f>
        <v>206</v>
      </c>
      <c r="D16" s="9">
        <f>'105020100200000110'!D18+'105020200200000110'!D16</f>
        <v>243</v>
      </c>
      <c r="E16" s="9">
        <f t="shared" si="0"/>
        <v>37</v>
      </c>
      <c r="F16" s="10">
        <f t="shared" si="5"/>
        <v>117.96116504854368</v>
      </c>
      <c r="G16" s="9">
        <f>'105020100200000110'!G18+'105020200200000110'!G16</f>
        <v>152</v>
      </c>
      <c r="H16" s="9">
        <f t="shared" si="1"/>
        <v>-91</v>
      </c>
      <c r="I16" s="10">
        <f t="shared" si="2"/>
        <v>62.55144032921811</v>
      </c>
      <c r="J16" s="9">
        <f>'105020100200000110'!J18+'105020200200000110'!J16</f>
        <v>142</v>
      </c>
      <c r="K16" s="9">
        <f t="shared" si="3"/>
        <v>-10</v>
      </c>
      <c r="L16" s="11">
        <f t="shared" si="4"/>
        <v>93.421052631578945</v>
      </c>
    </row>
    <row r="17" spans="1:12" ht="15" customHeight="1" x14ac:dyDescent="0.25">
      <c r="A17" s="3" t="s">
        <v>31</v>
      </c>
      <c r="B17" s="2" t="s">
        <v>32</v>
      </c>
      <c r="C17" s="9">
        <f>'105020100200000110'!C19+'105020200200000110'!C17</f>
        <v>25</v>
      </c>
      <c r="D17" s="9">
        <f>'105020100200000110'!D19+'105020200200000110'!D17</f>
        <v>38</v>
      </c>
      <c r="E17" s="9">
        <f t="shared" si="0"/>
        <v>13</v>
      </c>
      <c r="F17" s="10">
        <f t="shared" si="5"/>
        <v>152</v>
      </c>
      <c r="G17" s="9">
        <f>'105020100200000110'!G19+'105020200200000110'!G17</f>
        <v>30</v>
      </c>
      <c r="H17" s="9">
        <f t="shared" si="1"/>
        <v>-8</v>
      </c>
      <c r="I17" s="10">
        <f t="shared" si="2"/>
        <v>78.94736842105263</v>
      </c>
      <c r="J17" s="9">
        <f>'105020100200000110'!J19+'105020200200000110'!J17</f>
        <v>33</v>
      </c>
      <c r="K17" s="9">
        <f t="shared" si="3"/>
        <v>3</v>
      </c>
      <c r="L17" s="11">
        <f t="shared" si="4"/>
        <v>110.00000000000001</v>
      </c>
    </row>
    <row r="18" spans="1:12" ht="15" customHeight="1" x14ac:dyDescent="0.25">
      <c r="A18" s="3" t="s">
        <v>33</v>
      </c>
      <c r="B18" s="2" t="s">
        <v>34</v>
      </c>
      <c r="C18" s="9">
        <f>'105020100200000110'!C20+'105020200200000110'!C18</f>
        <v>498</v>
      </c>
      <c r="D18" s="9">
        <f>'105020100200000110'!D20+'105020200200000110'!D18</f>
        <v>463</v>
      </c>
      <c r="E18" s="9">
        <f t="shared" si="0"/>
        <v>-35</v>
      </c>
      <c r="F18" s="10">
        <f t="shared" si="5"/>
        <v>92.971887550200805</v>
      </c>
      <c r="G18" s="9">
        <f>'105020100200000110'!G20+'105020200200000110'!G18</f>
        <v>416</v>
      </c>
      <c r="H18" s="9">
        <f t="shared" si="1"/>
        <v>-47</v>
      </c>
      <c r="I18" s="10">
        <f t="shared" si="2"/>
        <v>89.8488120950324</v>
      </c>
      <c r="J18" s="9">
        <f>'105020100200000110'!J20+'105020200200000110'!J18</f>
        <v>762</v>
      </c>
      <c r="K18" s="9">
        <f t="shared" si="3"/>
        <v>346</v>
      </c>
      <c r="L18" s="11">
        <f t="shared" si="4"/>
        <v>183.17307692307691</v>
      </c>
    </row>
    <row r="19" spans="1:12" ht="15" customHeight="1" x14ac:dyDescent="0.25">
      <c r="A19" s="3" t="s">
        <v>35</v>
      </c>
      <c r="B19" s="2" t="s">
        <v>36</v>
      </c>
      <c r="C19" s="9">
        <f>'105020100200000110'!C21+'105020200200000110'!C19</f>
        <v>61</v>
      </c>
      <c r="D19" s="9">
        <f>'105020100200000110'!D21+'105020200200000110'!D19</f>
        <v>71</v>
      </c>
      <c r="E19" s="9">
        <f t="shared" si="0"/>
        <v>10</v>
      </c>
      <c r="F19" s="10">
        <f t="shared" si="5"/>
        <v>116.39344262295081</v>
      </c>
      <c r="G19" s="9">
        <f>'105020100200000110'!G21+'105020200200000110'!G19</f>
        <v>64</v>
      </c>
      <c r="H19" s="9">
        <v>-7</v>
      </c>
      <c r="I19" s="10">
        <f t="shared" si="2"/>
        <v>90.140845070422543</v>
      </c>
      <c r="J19" s="9">
        <f>'105020100200000110'!J21+'105020200200000110'!J19</f>
        <v>70</v>
      </c>
      <c r="K19" s="9">
        <f t="shared" si="3"/>
        <v>6</v>
      </c>
      <c r="L19" s="11">
        <f t="shared" si="4"/>
        <v>109.375</v>
      </c>
    </row>
    <row r="20" spans="1:12" ht="15" customHeight="1" x14ac:dyDescent="0.25">
      <c r="A20" s="3" t="s">
        <v>37</v>
      </c>
      <c r="B20" s="2" t="s">
        <v>38</v>
      </c>
      <c r="C20" s="9">
        <f>'105020100200000110'!C22+'105020200200000110'!C20</f>
        <v>2</v>
      </c>
      <c r="D20" s="9">
        <f>'105020100200000110'!D22+'105020200200000110'!D20</f>
        <v>18</v>
      </c>
      <c r="E20" s="9">
        <f t="shared" si="0"/>
        <v>16</v>
      </c>
      <c r="F20" s="10">
        <f t="shared" si="5"/>
        <v>900</v>
      </c>
      <c r="G20" s="9">
        <f>'105020100200000110'!G22+'105020200200000110'!G20</f>
        <v>10</v>
      </c>
      <c r="H20" s="9">
        <f t="shared" si="1"/>
        <v>-8</v>
      </c>
      <c r="I20" s="10">
        <f t="shared" si="2"/>
        <v>55.555555555555557</v>
      </c>
      <c r="J20" s="9">
        <f>'105020100200000110'!J22+'105020200200000110'!J20</f>
        <v>9</v>
      </c>
      <c r="K20" s="9">
        <f t="shared" si="3"/>
        <v>-1</v>
      </c>
      <c r="L20" s="11">
        <f t="shared" si="4"/>
        <v>90</v>
      </c>
    </row>
    <row r="21" spans="1:12" ht="15" customHeight="1" x14ac:dyDescent="0.25">
      <c r="A21" s="3" t="s">
        <v>39</v>
      </c>
      <c r="B21" s="2" t="s">
        <v>40</v>
      </c>
      <c r="C21" s="9">
        <f>'105020100200000110'!C23+'105020200200000110'!C21</f>
        <v>107</v>
      </c>
      <c r="D21" s="9">
        <f>'105020100200000110'!D23+'105020200200000110'!D21</f>
        <v>136</v>
      </c>
      <c r="E21" s="9">
        <f t="shared" si="0"/>
        <v>29</v>
      </c>
      <c r="F21" s="10">
        <f t="shared" si="5"/>
        <v>127.10280373831775</v>
      </c>
      <c r="G21" s="9">
        <f>'105020100200000110'!G23+'105020200200000110'!G21</f>
        <v>55</v>
      </c>
      <c r="H21" s="9">
        <f t="shared" si="1"/>
        <v>-81</v>
      </c>
      <c r="I21" s="10">
        <f t="shared" si="2"/>
        <v>40.441176470588239</v>
      </c>
      <c r="J21" s="9">
        <f>'105020100200000110'!J23+'105020200200000110'!J21</f>
        <v>65</v>
      </c>
      <c r="K21" s="9">
        <f t="shared" si="3"/>
        <v>10</v>
      </c>
      <c r="L21" s="11">
        <f t="shared" si="4"/>
        <v>118.18181818181819</v>
      </c>
    </row>
    <row r="22" spans="1:12" ht="15" customHeight="1" x14ac:dyDescent="0.25">
      <c r="A22" s="3" t="s">
        <v>41</v>
      </c>
      <c r="B22" s="2" t="s">
        <v>42</v>
      </c>
      <c r="C22" s="9">
        <f>'105020100200000110'!C24+'105020200200000110'!C22</f>
        <v>17</v>
      </c>
      <c r="D22" s="9">
        <f>'105020100200000110'!D24+'105020200200000110'!D22</f>
        <v>64</v>
      </c>
      <c r="E22" s="9">
        <f t="shared" si="0"/>
        <v>47</v>
      </c>
      <c r="F22" s="10">
        <f t="shared" si="5"/>
        <v>376.47058823529409</v>
      </c>
      <c r="G22" s="9">
        <f>'105020100200000110'!G24+'105020200200000110'!G22</f>
        <v>63</v>
      </c>
      <c r="H22" s="9">
        <f t="shared" si="1"/>
        <v>-1</v>
      </c>
      <c r="I22" s="10">
        <f t="shared" si="2"/>
        <v>98.4375</v>
      </c>
      <c r="J22" s="9">
        <f>'105020100200000110'!J24+'105020200200000110'!J22</f>
        <v>59</v>
      </c>
      <c r="K22" s="9">
        <f t="shared" si="3"/>
        <v>-4</v>
      </c>
      <c r="L22" s="11">
        <f t="shared" si="4"/>
        <v>93.650793650793645</v>
      </c>
    </row>
    <row r="23" spans="1:12" ht="15" customHeight="1" x14ac:dyDescent="0.25">
      <c r="A23" s="3" t="s">
        <v>43</v>
      </c>
      <c r="B23" s="2" t="s">
        <v>44</v>
      </c>
      <c r="C23" s="9">
        <f>'105020100200000110'!C25+'105020200200000110'!C23</f>
        <v>260</v>
      </c>
      <c r="D23" s="9">
        <f>'105020100200000110'!D25+'105020200200000110'!D23</f>
        <v>141</v>
      </c>
      <c r="E23" s="9">
        <f t="shared" si="0"/>
        <v>-119</v>
      </c>
      <c r="F23" s="10">
        <f t="shared" si="5"/>
        <v>54.230769230769226</v>
      </c>
      <c r="G23" s="9">
        <f>'105020100200000110'!G25+'105020200200000110'!G23</f>
        <v>217</v>
      </c>
      <c r="H23" s="9">
        <f t="shared" si="1"/>
        <v>76</v>
      </c>
      <c r="I23" s="10">
        <f t="shared" si="2"/>
        <v>153.90070921985816</v>
      </c>
      <c r="J23" s="9">
        <f>'105020100200000110'!J25+'105020200200000110'!J23</f>
        <v>245</v>
      </c>
      <c r="K23" s="9">
        <f t="shared" si="3"/>
        <v>28</v>
      </c>
      <c r="L23" s="11">
        <f t="shared" si="4"/>
        <v>112.90322580645163</v>
      </c>
    </row>
    <row r="24" spans="1:12" ht="15" customHeight="1" x14ac:dyDescent="0.25">
      <c r="A24" s="3" t="s">
        <v>45</v>
      </c>
      <c r="B24" s="2" t="s">
        <v>46</v>
      </c>
      <c r="C24" s="9">
        <f>'105020100200000110'!C26+'105020200200000110'!C24</f>
        <v>337</v>
      </c>
      <c r="D24" s="9">
        <f>'105020100200000110'!D26+'105020200200000110'!D24</f>
        <v>304</v>
      </c>
      <c r="E24" s="9">
        <f t="shared" si="0"/>
        <v>-33</v>
      </c>
      <c r="F24" s="10">
        <f t="shared" si="5"/>
        <v>90.207715133531153</v>
      </c>
      <c r="G24" s="9">
        <f>'105020100200000110'!G26+'105020200200000110'!G24</f>
        <v>243</v>
      </c>
      <c r="H24" s="9">
        <f t="shared" si="1"/>
        <v>-61</v>
      </c>
      <c r="I24" s="10">
        <f t="shared" si="2"/>
        <v>79.93421052631578</v>
      </c>
      <c r="J24" s="9">
        <f>'105020100200000110'!J26+'105020200200000110'!J24</f>
        <v>307</v>
      </c>
      <c r="K24" s="9">
        <f t="shared" si="3"/>
        <v>64</v>
      </c>
      <c r="L24" s="11">
        <f t="shared" si="4"/>
        <v>126.33744855967078</v>
      </c>
    </row>
    <row r="25" spans="1:12" ht="15" customHeight="1" x14ac:dyDescent="0.25">
      <c r="A25" s="3" t="s">
        <v>47</v>
      </c>
      <c r="B25" s="2" t="s">
        <v>48</v>
      </c>
      <c r="C25" s="9">
        <f>'105020100200000110'!C27+'105020200200000110'!C25</f>
        <v>65</v>
      </c>
      <c r="D25" s="9">
        <f>'105020100200000110'!D27+'105020200200000110'!D25</f>
        <v>49</v>
      </c>
      <c r="E25" s="9">
        <f t="shared" si="0"/>
        <v>-16</v>
      </c>
      <c r="F25" s="10">
        <f t="shared" si="5"/>
        <v>75.384615384615387</v>
      </c>
      <c r="G25" s="9">
        <f>'105020100200000110'!G27+'105020200200000110'!G25</f>
        <v>48</v>
      </c>
      <c r="H25" s="9">
        <f t="shared" si="1"/>
        <v>-1</v>
      </c>
      <c r="I25" s="10">
        <f t="shared" si="2"/>
        <v>97.959183673469383</v>
      </c>
      <c r="J25" s="9">
        <f>'105020100200000110'!J27+'105020200200000110'!J25</f>
        <v>49</v>
      </c>
      <c r="K25" s="9">
        <f t="shared" si="3"/>
        <v>1</v>
      </c>
      <c r="L25" s="11">
        <f t="shared" si="4"/>
        <v>102.08333333333333</v>
      </c>
    </row>
    <row r="26" spans="1:12" ht="15" customHeight="1" x14ac:dyDescent="0.25">
      <c r="A26" s="3" t="s">
        <v>49</v>
      </c>
      <c r="B26" s="2" t="s">
        <v>50</v>
      </c>
      <c r="C26" s="9">
        <f>'105020100200000110'!C28+'105020200200000110'!C26</f>
        <v>46</v>
      </c>
      <c r="D26" s="9">
        <f>'105020100200000110'!D28+'105020200200000110'!D26</f>
        <v>5</v>
      </c>
      <c r="E26" s="9">
        <f t="shared" si="0"/>
        <v>-41</v>
      </c>
      <c r="F26" s="10">
        <f t="shared" si="5"/>
        <v>10.869565217391305</v>
      </c>
      <c r="G26" s="9">
        <f>'105020100200000110'!G28+'105020200200000110'!G26</f>
        <v>62</v>
      </c>
      <c r="H26" s="9">
        <f t="shared" si="1"/>
        <v>57</v>
      </c>
      <c r="I26" s="10">
        <f t="shared" si="2"/>
        <v>1240</v>
      </c>
      <c r="J26" s="9">
        <f>'105020100200000110'!J28+'105020200200000110'!J26</f>
        <v>84</v>
      </c>
      <c r="K26" s="9">
        <f t="shared" si="3"/>
        <v>22</v>
      </c>
      <c r="L26" s="11">
        <f t="shared" si="4"/>
        <v>135.48387096774192</v>
      </c>
    </row>
    <row r="27" spans="1:12" ht="15" customHeight="1" x14ac:dyDescent="0.25">
      <c r="A27" s="3" t="s">
        <v>51</v>
      </c>
      <c r="B27" s="2" t="s">
        <v>52</v>
      </c>
      <c r="C27" s="9">
        <f>'105020100200000110'!C29+'105020200200000110'!C27</f>
        <v>2505</v>
      </c>
      <c r="D27" s="9">
        <f>'105020100200000110'!D29+'105020200200000110'!D27</f>
        <v>882</v>
      </c>
      <c r="E27" s="9">
        <f t="shared" si="0"/>
        <v>-1623</v>
      </c>
      <c r="F27" s="10">
        <f t="shared" si="5"/>
        <v>35.209580838323348</v>
      </c>
      <c r="G27" s="9">
        <f>'105020100200000110'!G29+'105020200200000110'!G27</f>
        <v>292</v>
      </c>
      <c r="H27" s="9">
        <f t="shared" si="1"/>
        <v>-590</v>
      </c>
      <c r="I27" s="10">
        <f t="shared" si="2"/>
        <v>33.106575963718818</v>
      </c>
      <c r="J27" s="9">
        <f>'105020100200000110'!J29+'105020200200000110'!J27</f>
        <v>288</v>
      </c>
      <c r="K27" s="9">
        <f t="shared" si="3"/>
        <v>-4</v>
      </c>
      <c r="L27" s="11">
        <f t="shared" si="4"/>
        <v>98.630136986301366</v>
      </c>
    </row>
    <row r="28" spans="1:12" ht="15" customHeight="1" x14ac:dyDescent="0.25">
      <c r="A28" s="3" t="s">
        <v>53</v>
      </c>
      <c r="B28" s="2" t="s">
        <v>54</v>
      </c>
      <c r="C28" s="9">
        <f>'105020100200000110'!C30+'105020200200000110'!C28</f>
        <v>50</v>
      </c>
      <c r="D28" s="9">
        <f>'105020100200000110'!D30+'105020200200000110'!D28</f>
        <v>30</v>
      </c>
      <c r="E28" s="9">
        <f t="shared" si="0"/>
        <v>-20</v>
      </c>
      <c r="F28" s="10">
        <f t="shared" si="5"/>
        <v>60</v>
      </c>
      <c r="G28" s="9">
        <f>'105020100200000110'!G30+'105020200200000110'!G28</f>
        <v>23</v>
      </c>
      <c r="H28" s="9">
        <f t="shared" si="1"/>
        <v>-7</v>
      </c>
      <c r="I28" s="10">
        <f t="shared" si="2"/>
        <v>76.666666666666671</v>
      </c>
      <c r="J28" s="9">
        <f>'105020100200000110'!J30+'105020200200000110'!J28</f>
        <v>23</v>
      </c>
      <c r="K28" s="9">
        <f t="shared" si="3"/>
        <v>0</v>
      </c>
      <c r="L28" s="11">
        <f t="shared" si="4"/>
        <v>100</v>
      </c>
    </row>
    <row r="29" spans="1:12" ht="15" customHeight="1" x14ac:dyDescent="0.25">
      <c r="A29" s="3" t="s">
        <v>55</v>
      </c>
      <c r="B29" s="2" t="s">
        <v>56</v>
      </c>
      <c r="C29" s="9">
        <f>'105020100200000110'!C31+'105020200200000110'!C29</f>
        <v>342</v>
      </c>
      <c r="D29" s="9">
        <f>'105020100200000110'!D31+'105020200200000110'!D29</f>
        <v>55</v>
      </c>
      <c r="E29" s="9">
        <f t="shared" si="0"/>
        <v>-287</v>
      </c>
      <c r="F29" s="10">
        <f t="shared" si="5"/>
        <v>16.081871345029239</v>
      </c>
      <c r="G29" s="9">
        <f>'105020100200000110'!G31+'105020200200000110'!G29</f>
        <v>32</v>
      </c>
      <c r="H29" s="9">
        <f t="shared" si="1"/>
        <v>-23</v>
      </c>
      <c r="I29" s="10">
        <f t="shared" si="2"/>
        <v>58.18181818181818</v>
      </c>
      <c r="J29" s="9">
        <f>'105020100200000110'!J31+'105020200200000110'!J29</f>
        <v>41</v>
      </c>
      <c r="K29" s="9">
        <f t="shared" si="3"/>
        <v>9</v>
      </c>
      <c r="L29" s="11">
        <f t="shared" si="4"/>
        <v>128.125</v>
      </c>
    </row>
    <row r="30" spans="1:12" ht="15" customHeight="1" x14ac:dyDescent="0.25">
      <c r="A30" s="3" t="s">
        <v>57</v>
      </c>
      <c r="B30" s="2" t="s">
        <v>58</v>
      </c>
      <c r="C30" s="9">
        <f>'105020100200000110'!C32+'105020200200000110'!C30</f>
        <v>157</v>
      </c>
      <c r="D30" s="9">
        <f>'105020100200000110'!D32+'105020200200000110'!D30</f>
        <v>92</v>
      </c>
      <c r="E30" s="9">
        <f t="shared" si="0"/>
        <v>-65</v>
      </c>
      <c r="F30" s="10">
        <f t="shared" si="5"/>
        <v>58.598726114649679</v>
      </c>
      <c r="G30" s="9">
        <f>'105020100200000110'!G32+'105020200200000110'!G30</f>
        <v>104</v>
      </c>
      <c r="H30" s="9">
        <f t="shared" si="1"/>
        <v>12</v>
      </c>
      <c r="I30" s="10">
        <f t="shared" si="2"/>
        <v>113.04347826086956</v>
      </c>
      <c r="J30" s="9">
        <f>'105020100200000110'!J32+'105020200200000110'!J30</f>
        <v>131</v>
      </c>
      <c r="K30" s="9">
        <f t="shared" si="3"/>
        <v>27</v>
      </c>
      <c r="L30" s="11">
        <f t="shared" si="4"/>
        <v>125.96153846153845</v>
      </c>
    </row>
    <row r="31" spans="1:12" ht="15" customHeight="1" x14ac:dyDescent="0.25">
      <c r="A31" s="3" t="s">
        <v>59</v>
      </c>
      <c r="B31" s="2" t="s">
        <v>60</v>
      </c>
      <c r="C31" s="9">
        <f>'105020100200000110'!C33+'105020200200000110'!C31</f>
        <v>235</v>
      </c>
      <c r="D31" s="9">
        <f>'105020100200000110'!D33+'105020200200000110'!D31</f>
        <v>240</v>
      </c>
      <c r="E31" s="9">
        <f t="shared" si="0"/>
        <v>5</v>
      </c>
      <c r="F31" s="10">
        <f t="shared" si="5"/>
        <v>102.12765957446808</v>
      </c>
      <c r="G31" s="9">
        <f>'105020100200000110'!G33+'105020200200000110'!G31</f>
        <v>252</v>
      </c>
      <c r="H31" s="9">
        <f t="shared" si="1"/>
        <v>12</v>
      </c>
      <c r="I31" s="10">
        <f t="shared" si="2"/>
        <v>105</v>
      </c>
      <c r="J31" s="9">
        <f>'105020100200000110'!J33+'105020200200000110'!J31</f>
        <v>247</v>
      </c>
      <c r="K31" s="9">
        <f t="shared" si="3"/>
        <v>-5</v>
      </c>
      <c r="L31" s="11">
        <f t="shared" si="4"/>
        <v>98.015873015873012</v>
      </c>
    </row>
    <row r="32" spans="1:12" ht="15" customHeight="1" x14ac:dyDescent="0.25">
      <c r="A32" s="3" t="s">
        <v>61</v>
      </c>
      <c r="B32" s="2" t="s">
        <v>62</v>
      </c>
      <c r="C32" s="9">
        <f>'105020100200000110'!C34+'105020200200000110'!C32</f>
        <v>439</v>
      </c>
      <c r="D32" s="9">
        <f>'105020100200000110'!D34+'105020200200000110'!D32</f>
        <v>414</v>
      </c>
      <c r="E32" s="9">
        <f t="shared" si="0"/>
        <v>-25</v>
      </c>
      <c r="F32" s="10">
        <f t="shared" si="5"/>
        <v>94.305239179954441</v>
      </c>
      <c r="G32" s="9">
        <f>'105020100200000110'!G34+'105020200200000110'!G32</f>
        <v>285</v>
      </c>
      <c r="H32" s="9">
        <f t="shared" si="1"/>
        <v>-129</v>
      </c>
      <c r="I32" s="10">
        <f t="shared" si="2"/>
        <v>68.840579710144922</v>
      </c>
      <c r="J32" s="9">
        <f>'105020100200000110'!J34+'105020200200000110'!J32</f>
        <v>245</v>
      </c>
      <c r="K32" s="9">
        <f t="shared" si="3"/>
        <v>-40</v>
      </c>
      <c r="L32" s="11">
        <f t="shared" si="4"/>
        <v>85.964912280701753</v>
      </c>
    </row>
    <row r="33" spans="1:12" ht="15" customHeight="1" x14ac:dyDescent="0.25">
      <c r="A33" s="3" t="s">
        <v>63</v>
      </c>
      <c r="B33" s="2" t="s">
        <v>64</v>
      </c>
      <c r="C33" s="9">
        <f>'105020100200000110'!C35+'105020200200000110'!C33</f>
        <v>107</v>
      </c>
      <c r="D33" s="9">
        <f>'105020100200000110'!D35+'105020200200000110'!D33</f>
        <v>107</v>
      </c>
      <c r="E33" s="9">
        <f t="shared" si="0"/>
        <v>0</v>
      </c>
      <c r="F33" s="10">
        <f t="shared" si="5"/>
        <v>100</v>
      </c>
      <c r="G33" s="9">
        <f>'105020100200000110'!G35+'105020200200000110'!G33</f>
        <v>92</v>
      </c>
      <c r="H33" s="9">
        <f t="shared" si="1"/>
        <v>-15</v>
      </c>
      <c r="I33" s="10">
        <f t="shared" si="2"/>
        <v>85.981308411214954</v>
      </c>
      <c r="J33" s="9">
        <f>'105020100200000110'!J35+'105020200200000110'!J33</f>
        <v>90</v>
      </c>
      <c r="K33" s="9">
        <f t="shared" si="3"/>
        <v>-2</v>
      </c>
      <c r="L33" s="11">
        <f t="shared" si="4"/>
        <v>97.826086956521735</v>
      </c>
    </row>
    <row r="34" spans="1:12" ht="15" customHeight="1" x14ac:dyDescent="0.25">
      <c r="A34" s="3" t="s">
        <v>65</v>
      </c>
      <c r="B34" s="2" t="s">
        <v>66</v>
      </c>
      <c r="C34" s="9">
        <f>'105020100200000110'!C36+'105020200200000110'!C34</f>
        <v>219</v>
      </c>
      <c r="D34" s="9">
        <f>'105020100200000110'!D36+'105020200200000110'!D34</f>
        <v>267</v>
      </c>
      <c r="E34" s="9">
        <f t="shared" si="0"/>
        <v>48</v>
      </c>
      <c r="F34" s="10">
        <f t="shared" si="5"/>
        <v>121.91780821917808</v>
      </c>
      <c r="G34" s="9">
        <f>'105020100200000110'!G36+'105020200200000110'!G34</f>
        <v>237</v>
      </c>
      <c r="H34" s="9">
        <f t="shared" si="1"/>
        <v>-30</v>
      </c>
      <c r="I34" s="10">
        <f t="shared" si="2"/>
        <v>88.764044943820224</v>
      </c>
      <c r="J34" s="9">
        <f>'105020100200000110'!J36+'105020200200000110'!J34</f>
        <v>245</v>
      </c>
      <c r="K34" s="9">
        <f t="shared" si="3"/>
        <v>8</v>
      </c>
      <c r="L34" s="11">
        <f t="shared" si="4"/>
        <v>103.37552742616035</v>
      </c>
    </row>
    <row r="35" spans="1:12" ht="15" customHeight="1" x14ac:dyDescent="0.25">
      <c r="A35" s="3" t="s">
        <v>67</v>
      </c>
      <c r="B35" s="2" t="s">
        <v>68</v>
      </c>
      <c r="C35" s="9">
        <f>'105020100200000110'!C37+'105020200200000110'!C35</f>
        <v>38</v>
      </c>
      <c r="D35" s="9">
        <f>'105020100200000110'!D37+'105020200200000110'!D35</f>
        <v>14</v>
      </c>
      <c r="E35" s="9">
        <f t="shared" si="0"/>
        <v>-24</v>
      </c>
      <c r="F35" s="10">
        <f t="shared" si="5"/>
        <v>36.84210526315789</v>
      </c>
      <c r="G35" s="9">
        <f>'105020100200000110'!G37+'105020200200000110'!G35</f>
        <v>17</v>
      </c>
      <c r="H35" s="9">
        <f t="shared" si="1"/>
        <v>3</v>
      </c>
      <c r="I35" s="10">
        <f t="shared" si="2"/>
        <v>121.42857142857142</v>
      </c>
      <c r="J35" s="9">
        <f>'105020100200000110'!J37+'105020200200000110'!J35</f>
        <v>5</v>
      </c>
      <c r="K35" s="9">
        <f t="shared" si="3"/>
        <v>-12</v>
      </c>
      <c r="L35" s="11">
        <f t="shared" si="4"/>
        <v>29.411764705882355</v>
      </c>
    </row>
    <row r="36" spans="1:12" ht="15" customHeight="1" x14ac:dyDescent="0.25">
      <c r="A36" s="3" t="s">
        <v>69</v>
      </c>
      <c r="B36" s="2" t="s">
        <v>70</v>
      </c>
      <c r="C36" s="9">
        <f>'105020100200000110'!C38+'105020200200000110'!C36</f>
        <v>5553</v>
      </c>
      <c r="D36" s="9">
        <f>'105020100200000110'!D38+'105020200200000110'!D36</f>
        <v>5552</v>
      </c>
      <c r="E36" s="9">
        <f t="shared" si="0"/>
        <v>-1</v>
      </c>
      <c r="F36" s="10">
        <f t="shared" si="5"/>
        <v>99.981991716189441</v>
      </c>
      <c r="G36" s="9">
        <f>'105020100200000110'!G38+'105020200200000110'!G36</f>
        <v>3246</v>
      </c>
      <c r="H36" s="9">
        <f t="shared" si="1"/>
        <v>-2306</v>
      </c>
      <c r="I36" s="10">
        <f t="shared" si="2"/>
        <v>58.465417867435157</v>
      </c>
      <c r="J36" s="9">
        <f>'105020100200000110'!J38+'105020200200000110'!J36</f>
        <v>3515</v>
      </c>
      <c r="K36" s="9">
        <f t="shared" si="3"/>
        <v>269</v>
      </c>
      <c r="L36" s="11">
        <f t="shared" si="4"/>
        <v>108.28712261244608</v>
      </c>
    </row>
    <row r="37" spans="1:12" ht="15" customHeight="1" x14ac:dyDescent="0.25">
      <c r="A37" s="3" t="s">
        <v>71</v>
      </c>
      <c r="B37" s="2" t="s">
        <v>72</v>
      </c>
      <c r="C37" s="9">
        <f>'105020100200000110'!C39+'105020200200000110'!C37</f>
        <v>40382</v>
      </c>
      <c r="D37" s="9">
        <f>'105020100200000110'!D39+'105020200200000110'!D37</f>
        <v>40130</v>
      </c>
      <c r="E37" s="9">
        <f t="shared" si="0"/>
        <v>-252</v>
      </c>
      <c r="F37" s="10">
        <f t="shared" si="5"/>
        <v>99.375959585954149</v>
      </c>
      <c r="G37" s="9">
        <f>'105020100200000110'!G39+'105020200200000110'!G37</f>
        <v>40143</v>
      </c>
      <c r="H37" s="9">
        <f t="shared" si="1"/>
        <v>13</v>
      </c>
      <c r="I37" s="10">
        <f t="shared" si="2"/>
        <v>100.03239471716921</v>
      </c>
      <c r="J37" s="9">
        <f>'105020100200000110'!J39+'105020200200000110'!J37</f>
        <v>40545</v>
      </c>
      <c r="K37" s="9">
        <f t="shared" si="3"/>
        <v>402</v>
      </c>
      <c r="L37" s="11">
        <f t="shared" si="4"/>
        <v>101.00141992377252</v>
      </c>
    </row>
    <row r="38" spans="1:12" ht="15" customHeight="1" x14ac:dyDescent="0.25">
      <c r="A38" s="3" t="s">
        <v>73</v>
      </c>
      <c r="B38" s="2" t="s">
        <v>74</v>
      </c>
      <c r="C38" s="9">
        <f>'105020100200000110'!C40+'105020200200000110'!C38</f>
        <v>2136</v>
      </c>
      <c r="D38" s="9">
        <f>'105020100200000110'!D40+'105020200200000110'!D38</f>
        <v>3156</v>
      </c>
      <c r="E38" s="9">
        <f t="shared" si="0"/>
        <v>1020</v>
      </c>
      <c r="F38" s="10">
        <f t="shared" si="5"/>
        <v>147.75280898876403</v>
      </c>
      <c r="G38" s="9">
        <f>'105020100200000110'!G40+'105020200200000110'!G38</f>
        <v>2393</v>
      </c>
      <c r="H38" s="9">
        <f t="shared" si="1"/>
        <v>-763</v>
      </c>
      <c r="I38" s="10">
        <f t="shared" si="2"/>
        <v>75.823827629911278</v>
      </c>
      <c r="J38" s="9">
        <f>'105020100200000110'!J40+'105020200200000110'!J38</f>
        <v>2154</v>
      </c>
      <c r="K38" s="9">
        <f t="shared" si="3"/>
        <v>-239</v>
      </c>
      <c r="L38" s="11">
        <f t="shared" si="4"/>
        <v>90.01253656498119</v>
      </c>
    </row>
    <row r="39" spans="1:12" ht="15" customHeight="1" x14ac:dyDescent="0.25">
      <c r="A39" s="3" t="s">
        <v>75</v>
      </c>
      <c r="B39" s="2" t="s">
        <v>76</v>
      </c>
      <c r="C39" s="9">
        <f>'105020100200000110'!C41+'105020200200000110'!C39</f>
        <v>740</v>
      </c>
      <c r="D39" s="9">
        <f>'105020100200000110'!D41+'105020200200000110'!D39</f>
        <v>805</v>
      </c>
      <c r="E39" s="9">
        <f t="shared" si="0"/>
        <v>65</v>
      </c>
      <c r="F39" s="10">
        <f t="shared" si="5"/>
        <v>108.78378378378379</v>
      </c>
      <c r="G39" s="9">
        <f>'105020100200000110'!G41+'105020200200000110'!G39</f>
        <v>697</v>
      </c>
      <c r="H39" s="9">
        <f t="shared" si="1"/>
        <v>-108</v>
      </c>
      <c r="I39" s="10">
        <f t="shared" si="2"/>
        <v>86.58385093167702</v>
      </c>
      <c r="J39" s="9">
        <f>'105020100200000110'!J41+'105020200200000110'!J39</f>
        <v>629</v>
      </c>
      <c r="K39" s="9">
        <f t="shared" si="3"/>
        <v>-68</v>
      </c>
      <c r="L39" s="11">
        <f t="shared" si="4"/>
        <v>90.243902439024396</v>
      </c>
    </row>
    <row r="40" spans="1:12" ht="15" customHeight="1" thickBot="1" x14ac:dyDescent="0.3">
      <c r="A40" s="15" t="s">
        <v>77</v>
      </c>
      <c r="B40" s="16" t="s">
        <v>78</v>
      </c>
      <c r="C40" s="9">
        <f>'105020100200000110'!C42+'105020200200000110'!C40</f>
        <v>103</v>
      </c>
      <c r="D40" s="9">
        <f>'105020100200000110'!D42+'105020200200000110'!D40</f>
        <v>134</v>
      </c>
      <c r="E40" s="17">
        <f t="shared" si="0"/>
        <v>31</v>
      </c>
      <c r="F40" s="18">
        <f t="shared" si="5"/>
        <v>130.09708737864079</v>
      </c>
      <c r="G40" s="9">
        <f>'105020100200000110'!G42+'105020200200000110'!G40</f>
        <v>113</v>
      </c>
      <c r="H40" s="17">
        <f t="shared" si="1"/>
        <v>-21</v>
      </c>
      <c r="I40" s="18">
        <f t="shared" si="2"/>
        <v>84.328358208955223</v>
      </c>
      <c r="J40" s="9">
        <f>'105020100200000110'!J42+'105020200200000110'!J40</f>
        <v>130</v>
      </c>
      <c r="K40" s="17">
        <f t="shared" si="3"/>
        <v>17</v>
      </c>
      <c r="L40" s="19">
        <f t="shared" si="4"/>
        <v>115.04424778761062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55583.002999999997</v>
      </c>
      <c r="D41" s="23">
        <f>SUM(D8:D40)</f>
        <v>54456.004000000001</v>
      </c>
      <c r="E41" s="23">
        <f t="shared" ref="E41" si="6">SUM(E8:E40)</f>
        <v>-1126.9989999999998</v>
      </c>
      <c r="F41" s="24">
        <f>D41/C41*100</f>
        <v>97.972403542140398</v>
      </c>
      <c r="G41" s="23">
        <f t="shared" ref="G41" si="7">SUM(G8:G40)</f>
        <v>50492.006999999998</v>
      </c>
      <c r="H41" s="23">
        <f>SUM(H8:H40)</f>
        <v>-3963.9970000000003</v>
      </c>
      <c r="I41" s="24">
        <f t="shared" ref="I41" si="8">(G41/D41)*100</f>
        <v>92.720734705396296</v>
      </c>
      <c r="J41" s="23">
        <f t="shared" ref="J41" si="9">SUM(J8:J40)</f>
        <v>51466</v>
      </c>
      <c r="K41" s="23">
        <f t="shared" ref="K41" si="10">J41-G41</f>
        <v>973.99300000000221</v>
      </c>
      <c r="L41" s="25">
        <f t="shared" ref="L41" si="11">(J41/G41)*100</f>
        <v>101.92900432735819</v>
      </c>
    </row>
    <row r="42" spans="1:12" x14ac:dyDescent="0.25">
      <c r="H42" s="29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39370078740157483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tabSelected="1" zoomScaleNormal="100" workbookViewId="0">
      <selection activeCell="A24" sqref="A24:XFD41"/>
    </sheetView>
  </sheetViews>
  <sheetFormatPr defaultRowHeight="13.2" x14ac:dyDescent="0.25"/>
  <cols>
    <col min="1" max="1" width="4.109375" customWidth="1"/>
    <col min="2" max="2" width="22.77734375" customWidth="1"/>
    <col min="3" max="4" width="15.109375" customWidth="1"/>
    <col min="5" max="5" width="14.77734375" customWidth="1"/>
    <col min="6" max="6" width="14.33203125" customWidth="1"/>
    <col min="7" max="7" width="15.33203125" customWidth="1"/>
    <col min="8" max="9" width="14.77734375" customWidth="1"/>
    <col min="10" max="10" width="16.33203125" customWidth="1"/>
    <col min="11" max="11" width="16.77734375" customWidth="1"/>
    <col min="12" max="12" width="17.77734375" customWidth="1"/>
  </cols>
  <sheetData>
    <row r="1" spans="1:12" ht="20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8.25" customHeight="1" x14ac:dyDescent="0.25">
      <c r="A2" s="46" t="s">
        <v>106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4.5" customHeight="1" x14ac:dyDescent="0.25">
      <c r="A3" s="46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7.399999999999999" x14ac:dyDescent="0.25">
      <c r="A4" s="46" t="s">
        <v>94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6.5" customHeight="1" thickBot="1" x14ac:dyDescent="0.3">
      <c r="A5" s="1" t="s">
        <v>0</v>
      </c>
      <c r="B5" s="1" t="s">
        <v>0</v>
      </c>
      <c r="C5" s="1" t="s">
        <v>0</v>
      </c>
      <c r="D5" s="1"/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47" t="s">
        <v>95</v>
      </c>
      <c r="L5" s="47"/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96</v>
      </c>
      <c r="D6" s="21" t="s">
        <v>97</v>
      </c>
      <c r="E6" s="21" t="s">
        <v>101</v>
      </c>
      <c r="F6" s="21" t="s">
        <v>98</v>
      </c>
      <c r="G6" s="21" t="s">
        <v>99</v>
      </c>
      <c r="H6" s="21" t="s">
        <v>100</v>
      </c>
      <c r="I6" s="21" t="s">
        <v>102</v>
      </c>
      <c r="J6" s="21" t="s">
        <v>103</v>
      </c>
      <c r="K6" s="21" t="s">
        <v>104</v>
      </c>
      <c r="L6" s="22" t="s">
        <v>105</v>
      </c>
    </row>
    <row r="7" spans="1:12" ht="18" customHeight="1" thickBot="1" x14ac:dyDescent="0.3">
      <c r="A7" s="6" t="s">
        <v>9</v>
      </c>
      <c r="B7" s="7" t="s">
        <v>10</v>
      </c>
      <c r="C7" s="30">
        <v>3</v>
      </c>
      <c r="D7" s="30">
        <v>4</v>
      </c>
      <c r="E7" s="7" t="s">
        <v>13</v>
      </c>
      <c r="F7" s="7" t="s">
        <v>14</v>
      </c>
      <c r="G7" s="30">
        <v>7</v>
      </c>
      <c r="H7" s="7" t="s">
        <v>16</v>
      </c>
      <c r="I7" s="7" t="s">
        <v>17</v>
      </c>
      <c r="J7" s="30">
        <v>10</v>
      </c>
      <c r="K7" s="7" t="s">
        <v>84</v>
      </c>
      <c r="L7" s="8" t="s">
        <v>85</v>
      </c>
    </row>
    <row r="8" spans="1:12" ht="15" hidden="1" customHeight="1" x14ac:dyDescent="0.25">
      <c r="A8" s="4" t="s">
        <v>9</v>
      </c>
      <c r="B8" s="5" t="s">
        <v>18</v>
      </c>
      <c r="C8" s="31">
        <v>168</v>
      </c>
      <c r="D8" s="31">
        <v>239</v>
      </c>
      <c r="E8" s="9">
        <v>71</v>
      </c>
      <c r="F8" s="10">
        <v>142.26190476190476</v>
      </c>
      <c r="G8" s="31">
        <v>276.05599999999998</v>
      </c>
      <c r="H8" s="9">
        <v>37.055999999999983</v>
      </c>
      <c r="I8" s="10">
        <v>115.50460251046024</v>
      </c>
      <c r="J8" s="31">
        <v>249</v>
      </c>
      <c r="K8" s="9">
        <v>-27.055999999999983</v>
      </c>
      <c r="L8" s="11">
        <v>90.199090039702085</v>
      </c>
    </row>
    <row r="9" spans="1:12" ht="15" hidden="1" customHeight="1" x14ac:dyDescent="0.25">
      <c r="A9" s="3" t="s">
        <v>10</v>
      </c>
      <c r="B9" s="2" t="s">
        <v>19</v>
      </c>
      <c r="C9" s="31">
        <v>20</v>
      </c>
      <c r="D9" s="31">
        <v>40</v>
      </c>
      <c r="E9" s="9">
        <v>20</v>
      </c>
      <c r="F9" s="10">
        <v>200</v>
      </c>
      <c r="G9" s="31">
        <v>85</v>
      </c>
      <c r="H9" s="9">
        <v>45</v>
      </c>
      <c r="I9" s="10">
        <v>212.5</v>
      </c>
      <c r="J9" s="31">
        <v>93</v>
      </c>
      <c r="K9" s="9">
        <v>8</v>
      </c>
      <c r="L9" s="11">
        <v>109.41176470588236</v>
      </c>
    </row>
    <row r="10" spans="1:12" ht="15" hidden="1" customHeight="1" x14ac:dyDescent="0.25">
      <c r="A10" s="3" t="s">
        <v>11</v>
      </c>
      <c r="B10" s="2" t="s">
        <v>20</v>
      </c>
      <c r="C10" s="31">
        <v>577</v>
      </c>
      <c r="D10" s="31">
        <v>334</v>
      </c>
      <c r="E10" s="9">
        <v>-243</v>
      </c>
      <c r="F10" s="10">
        <v>57.885615251299825</v>
      </c>
      <c r="G10" s="31">
        <v>361</v>
      </c>
      <c r="H10" s="9">
        <v>27</v>
      </c>
      <c r="I10" s="10">
        <v>108.08383233532935</v>
      </c>
      <c r="J10" s="31">
        <v>383</v>
      </c>
      <c r="K10" s="9">
        <v>22</v>
      </c>
      <c r="L10" s="11">
        <v>106.09418282548478</v>
      </c>
    </row>
    <row r="11" spans="1:12" ht="15" hidden="1" customHeight="1" x14ac:dyDescent="0.25">
      <c r="A11" s="3" t="s">
        <v>12</v>
      </c>
      <c r="B11" s="2" t="s">
        <v>21</v>
      </c>
      <c r="C11" s="31">
        <v>109</v>
      </c>
      <c r="D11" s="31">
        <v>165</v>
      </c>
      <c r="E11" s="9">
        <v>56</v>
      </c>
      <c r="F11" s="10">
        <v>151.37614678899084</v>
      </c>
      <c r="G11" s="31">
        <v>141</v>
      </c>
      <c r="H11" s="9">
        <v>-24</v>
      </c>
      <c r="I11" s="10">
        <v>85.454545454545453</v>
      </c>
      <c r="J11" s="31">
        <v>149</v>
      </c>
      <c r="K11" s="9">
        <v>8</v>
      </c>
      <c r="L11" s="11">
        <v>105.67375886524823</v>
      </c>
    </row>
    <row r="12" spans="1:12" ht="15" hidden="1" customHeight="1" x14ac:dyDescent="0.25">
      <c r="A12" s="3" t="s">
        <v>22</v>
      </c>
      <c r="B12" s="2" t="s">
        <v>23</v>
      </c>
      <c r="C12" s="31">
        <v>224</v>
      </c>
      <c r="D12" s="31">
        <v>122</v>
      </c>
      <c r="E12" s="9">
        <v>-102</v>
      </c>
      <c r="F12" s="10">
        <v>54.464285714285708</v>
      </c>
      <c r="G12" s="31">
        <v>119</v>
      </c>
      <c r="H12" s="9">
        <v>-3</v>
      </c>
      <c r="I12" s="10">
        <v>97.540983606557376</v>
      </c>
      <c r="J12" s="31">
        <v>118</v>
      </c>
      <c r="K12" s="9">
        <v>-1</v>
      </c>
      <c r="L12" s="11">
        <v>99.159663865546221</v>
      </c>
    </row>
    <row r="13" spans="1:12" ht="15" hidden="1" customHeight="1" x14ac:dyDescent="0.25">
      <c r="A13" s="3" t="s">
        <v>24</v>
      </c>
      <c r="B13" s="2" t="s">
        <v>25</v>
      </c>
      <c r="C13" s="31">
        <v>102</v>
      </c>
      <c r="D13" s="31">
        <v>65</v>
      </c>
      <c r="E13" s="9">
        <v>-37</v>
      </c>
      <c r="F13" s="10">
        <v>63.725490196078425</v>
      </c>
      <c r="G13" s="31">
        <v>59</v>
      </c>
      <c r="H13" s="9">
        <v>-6</v>
      </c>
      <c r="I13" s="10">
        <v>90.769230769230774</v>
      </c>
      <c r="J13" s="31">
        <v>49</v>
      </c>
      <c r="K13" s="9">
        <v>-10</v>
      </c>
      <c r="L13" s="11">
        <v>83.050847457627114</v>
      </c>
    </row>
    <row r="14" spans="1:12" ht="15" hidden="1" customHeight="1" x14ac:dyDescent="0.25">
      <c r="A14" s="3" t="s">
        <v>15</v>
      </c>
      <c r="B14" s="2" t="s">
        <v>26</v>
      </c>
      <c r="C14" s="31">
        <v>173</v>
      </c>
      <c r="D14" s="31">
        <v>159</v>
      </c>
      <c r="E14" s="9">
        <v>-14</v>
      </c>
      <c r="F14" s="10">
        <v>91.907514450867055</v>
      </c>
      <c r="G14" s="31">
        <v>179</v>
      </c>
      <c r="H14" s="9">
        <v>20</v>
      </c>
      <c r="I14" s="10">
        <v>112.57861635220125</v>
      </c>
      <c r="J14" s="31">
        <v>183</v>
      </c>
      <c r="K14" s="9">
        <v>4</v>
      </c>
      <c r="L14" s="11">
        <v>102.23463687150837</v>
      </c>
    </row>
    <row r="15" spans="1:12" ht="15" hidden="1" customHeight="1" x14ac:dyDescent="0.25">
      <c r="A15" s="3" t="s">
        <v>27</v>
      </c>
      <c r="B15" s="2" t="s">
        <v>28</v>
      </c>
      <c r="C15" s="31">
        <v>446</v>
      </c>
      <c r="D15" s="31">
        <v>401</v>
      </c>
      <c r="E15" s="9">
        <v>-45</v>
      </c>
      <c r="F15" s="10">
        <v>89.91031390134529</v>
      </c>
      <c r="G15" s="31">
        <v>155</v>
      </c>
      <c r="H15" s="9">
        <v>-246</v>
      </c>
      <c r="I15" s="10">
        <v>38.65336658354115</v>
      </c>
      <c r="J15" s="31">
        <v>155</v>
      </c>
      <c r="K15" s="9">
        <v>0</v>
      </c>
      <c r="L15" s="11">
        <v>100</v>
      </c>
    </row>
    <row r="16" spans="1:12" ht="15" hidden="1" customHeight="1" x14ac:dyDescent="0.25">
      <c r="A16" s="3" t="s">
        <v>29</v>
      </c>
      <c r="B16" s="2" t="s">
        <v>30</v>
      </c>
      <c r="C16" s="31">
        <v>110</v>
      </c>
      <c r="D16" s="31">
        <v>31</v>
      </c>
      <c r="E16" s="9">
        <v>-79</v>
      </c>
      <c r="F16" s="10">
        <v>28.18181818181818</v>
      </c>
      <c r="G16" s="31">
        <v>41</v>
      </c>
      <c r="H16" s="9">
        <v>10</v>
      </c>
      <c r="I16" s="10">
        <v>132.25806451612902</v>
      </c>
      <c r="J16" s="31">
        <v>38</v>
      </c>
      <c r="K16" s="9">
        <v>-3</v>
      </c>
      <c r="L16" s="11">
        <v>92.682926829268297</v>
      </c>
    </row>
    <row r="17" spans="1:17" ht="15" hidden="1" customHeight="1" x14ac:dyDescent="0.25">
      <c r="A17" s="3" t="s">
        <v>31</v>
      </c>
      <c r="B17" s="2" t="s">
        <v>32</v>
      </c>
      <c r="C17" s="31">
        <v>198</v>
      </c>
      <c r="D17" s="31">
        <v>255</v>
      </c>
      <c r="E17" s="9">
        <v>57</v>
      </c>
      <c r="F17" s="10">
        <v>128.78787878787878</v>
      </c>
      <c r="G17" s="31">
        <v>301</v>
      </c>
      <c r="H17" s="9">
        <v>46</v>
      </c>
      <c r="I17" s="10">
        <v>118.03921568627452</v>
      </c>
      <c r="J17" s="31">
        <v>351</v>
      </c>
      <c r="K17" s="9">
        <v>50</v>
      </c>
      <c r="L17" s="11">
        <v>116.61129568106313</v>
      </c>
    </row>
    <row r="18" spans="1:17" ht="15" hidden="1" customHeight="1" x14ac:dyDescent="0.25">
      <c r="A18" s="3" t="s">
        <v>33</v>
      </c>
      <c r="B18" s="2" t="s">
        <v>34</v>
      </c>
      <c r="C18" s="31">
        <v>692</v>
      </c>
      <c r="D18" s="31">
        <v>379</v>
      </c>
      <c r="E18" s="9">
        <v>-313</v>
      </c>
      <c r="F18" s="10">
        <v>54.768786127167637</v>
      </c>
      <c r="G18" s="31">
        <v>420</v>
      </c>
      <c r="H18" s="9">
        <v>41</v>
      </c>
      <c r="I18" s="10">
        <v>110.8179419525066</v>
      </c>
      <c r="J18" s="31">
        <v>420</v>
      </c>
      <c r="K18" s="9">
        <v>0</v>
      </c>
      <c r="L18" s="11">
        <v>100</v>
      </c>
    </row>
    <row r="19" spans="1:17" ht="15" hidden="1" customHeight="1" x14ac:dyDescent="0.25">
      <c r="A19" s="3" t="s">
        <v>35</v>
      </c>
      <c r="B19" s="2" t="s">
        <v>36</v>
      </c>
      <c r="C19" s="31">
        <v>234</v>
      </c>
      <c r="D19" s="31">
        <v>238</v>
      </c>
      <c r="E19" s="9">
        <v>4</v>
      </c>
      <c r="F19" s="10">
        <v>101.7094017094017</v>
      </c>
      <c r="G19" s="31">
        <v>215</v>
      </c>
      <c r="H19" s="9">
        <v>-23</v>
      </c>
      <c r="I19" s="10">
        <v>90.336134453781511</v>
      </c>
      <c r="J19" s="31">
        <v>232</v>
      </c>
      <c r="K19" s="9">
        <v>17</v>
      </c>
      <c r="L19" s="11">
        <v>107.90697674418605</v>
      </c>
    </row>
    <row r="20" spans="1:17" ht="15" hidden="1" customHeight="1" x14ac:dyDescent="0.25">
      <c r="A20" s="3" t="s">
        <v>37</v>
      </c>
      <c r="B20" s="2" t="s">
        <v>38</v>
      </c>
      <c r="C20" s="31">
        <v>46</v>
      </c>
      <c r="D20" s="31">
        <v>41</v>
      </c>
      <c r="E20" s="9">
        <v>-5</v>
      </c>
      <c r="F20" s="10">
        <v>89.130434782608688</v>
      </c>
      <c r="G20" s="31">
        <v>42</v>
      </c>
      <c r="H20" s="9">
        <v>1</v>
      </c>
      <c r="I20" s="10">
        <v>102.4390243902439</v>
      </c>
      <c r="J20" s="31">
        <v>41</v>
      </c>
      <c r="K20" s="9">
        <v>-1</v>
      </c>
      <c r="L20" s="11">
        <v>97.61904761904762</v>
      </c>
      <c r="Q20" s="27"/>
    </row>
    <row r="21" spans="1:17" ht="15" hidden="1" customHeight="1" x14ac:dyDescent="0.25">
      <c r="A21" s="3" t="s">
        <v>39</v>
      </c>
      <c r="B21" s="2" t="s">
        <v>40</v>
      </c>
      <c r="C21" s="31">
        <v>84</v>
      </c>
      <c r="D21" s="31">
        <v>107</v>
      </c>
      <c r="E21" s="9">
        <v>23</v>
      </c>
      <c r="F21" s="10">
        <v>127.38095238095238</v>
      </c>
      <c r="G21" s="31">
        <v>98</v>
      </c>
      <c r="H21" s="9">
        <v>-9</v>
      </c>
      <c r="I21" s="10">
        <v>91.588785046728972</v>
      </c>
      <c r="J21" s="31">
        <v>117</v>
      </c>
      <c r="K21" s="9">
        <v>19</v>
      </c>
      <c r="L21" s="11">
        <v>119.38775510204083</v>
      </c>
    </row>
    <row r="22" spans="1:17" ht="15" hidden="1" customHeight="1" x14ac:dyDescent="0.25">
      <c r="A22" s="3" t="s">
        <v>41</v>
      </c>
      <c r="B22" s="2" t="s">
        <v>42</v>
      </c>
      <c r="C22" s="31">
        <v>170</v>
      </c>
      <c r="D22" s="31">
        <v>186</v>
      </c>
      <c r="E22" s="9">
        <v>16</v>
      </c>
      <c r="F22" s="10">
        <v>109.41176470588236</v>
      </c>
      <c r="G22" s="31">
        <v>253</v>
      </c>
      <c r="H22" s="9">
        <v>67</v>
      </c>
      <c r="I22" s="10">
        <v>136.02150537634407</v>
      </c>
      <c r="J22" s="31">
        <v>257</v>
      </c>
      <c r="K22" s="9">
        <v>4</v>
      </c>
      <c r="L22" s="11">
        <v>101.58102766798419</v>
      </c>
    </row>
    <row r="23" spans="1:17" ht="15" customHeight="1" x14ac:dyDescent="0.25">
      <c r="A23" s="3" t="s">
        <v>43</v>
      </c>
      <c r="B23" s="2" t="s">
        <v>44</v>
      </c>
      <c r="C23" s="31">
        <v>442</v>
      </c>
      <c r="D23" s="31">
        <v>225</v>
      </c>
      <c r="E23" s="9">
        <v>-217</v>
      </c>
      <c r="F23" s="10">
        <v>50.904977375565608</v>
      </c>
      <c r="G23" s="31">
        <v>246</v>
      </c>
      <c r="H23" s="9">
        <v>21</v>
      </c>
      <c r="I23" s="10">
        <v>109.33333333333333</v>
      </c>
      <c r="J23" s="31">
        <v>279</v>
      </c>
      <c r="K23" s="9">
        <v>33</v>
      </c>
      <c r="L23" s="11">
        <v>113.41463414634146</v>
      </c>
    </row>
    <row r="24" spans="1:17" ht="15" hidden="1" customHeight="1" x14ac:dyDescent="0.25">
      <c r="A24" s="3" t="s">
        <v>45</v>
      </c>
      <c r="B24" s="2" t="s">
        <v>46</v>
      </c>
      <c r="C24" s="31">
        <v>549</v>
      </c>
      <c r="D24" s="31">
        <v>390</v>
      </c>
      <c r="E24" s="9">
        <v>-159</v>
      </c>
      <c r="F24" s="10">
        <v>71.038251366120221</v>
      </c>
      <c r="G24" s="31">
        <v>428</v>
      </c>
      <c r="H24" s="9">
        <v>38</v>
      </c>
      <c r="I24" s="10">
        <v>109.74358974358975</v>
      </c>
      <c r="J24" s="31">
        <v>401</v>
      </c>
      <c r="K24" s="9">
        <v>-27</v>
      </c>
      <c r="L24" s="11">
        <v>93.691588785046733</v>
      </c>
    </row>
    <row r="25" spans="1:17" ht="15" hidden="1" customHeight="1" x14ac:dyDescent="0.25">
      <c r="A25" s="3" t="s">
        <v>47</v>
      </c>
      <c r="B25" s="2" t="s">
        <v>48</v>
      </c>
      <c r="C25" s="31">
        <v>69</v>
      </c>
      <c r="D25" s="31">
        <v>62</v>
      </c>
      <c r="E25" s="9">
        <v>-7</v>
      </c>
      <c r="F25" s="10">
        <v>89.85507246376811</v>
      </c>
      <c r="G25" s="31">
        <v>73</v>
      </c>
      <c r="H25" s="9">
        <v>11</v>
      </c>
      <c r="I25" s="10">
        <v>117.74193548387098</v>
      </c>
      <c r="J25" s="31">
        <v>67</v>
      </c>
      <c r="K25" s="9">
        <v>-6</v>
      </c>
      <c r="L25" s="11">
        <v>91.780821917808225</v>
      </c>
    </row>
    <row r="26" spans="1:17" ht="15" hidden="1" customHeight="1" x14ac:dyDescent="0.25">
      <c r="A26" s="3" t="s">
        <v>49</v>
      </c>
      <c r="B26" s="2" t="s">
        <v>50</v>
      </c>
      <c r="C26" s="31">
        <v>167</v>
      </c>
      <c r="D26" s="31">
        <v>147</v>
      </c>
      <c r="E26" s="9">
        <v>-20</v>
      </c>
      <c r="F26" s="10">
        <v>88.023952095808383</v>
      </c>
      <c r="G26" s="31">
        <v>179</v>
      </c>
      <c r="H26" s="9">
        <v>32</v>
      </c>
      <c r="I26" s="10">
        <v>121.76870748299319</v>
      </c>
      <c r="J26" s="31">
        <v>158</v>
      </c>
      <c r="K26" s="9">
        <v>-21</v>
      </c>
      <c r="L26" s="11">
        <v>88.268156424581008</v>
      </c>
    </row>
    <row r="27" spans="1:17" ht="15" hidden="1" customHeight="1" x14ac:dyDescent="0.25">
      <c r="A27" s="3" t="s">
        <v>51</v>
      </c>
      <c r="B27" s="2" t="s">
        <v>52</v>
      </c>
      <c r="C27" s="31">
        <v>1628</v>
      </c>
      <c r="D27" s="31">
        <v>1344</v>
      </c>
      <c r="E27" s="9">
        <v>-284</v>
      </c>
      <c r="F27" s="10">
        <v>82.555282555282545</v>
      </c>
      <c r="G27" s="31">
        <v>1332</v>
      </c>
      <c r="H27" s="9">
        <v>-12</v>
      </c>
      <c r="I27" s="10">
        <v>99.107142857142861</v>
      </c>
      <c r="J27" s="31">
        <v>1265</v>
      </c>
      <c r="K27" s="9">
        <v>-67</v>
      </c>
      <c r="L27" s="11">
        <v>94.969969969969966</v>
      </c>
    </row>
    <row r="28" spans="1:17" ht="15" hidden="1" customHeight="1" x14ac:dyDescent="0.25">
      <c r="A28" s="3" t="s">
        <v>53</v>
      </c>
      <c r="B28" s="2" t="s">
        <v>54</v>
      </c>
      <c r="C28" s="31">
        <v>69</v>
      </c>
      <c r="D28" s="31">
        <v>117</v>
      </c>
      <c r="E28" s="9">
        <v>48</v>
      </c>
      <c r="F28" s="10">
        <v>169.56521739130434</v>
      </c>
      <c r="G28" s="31">
        <v>175</v>
      </c>
      <c r="H28" s="9">
        <v>58</v>
      </c>
      <c r="I28" s="10">
        <v>149.57264957264957</v>
      </c>
      <c r="J28" s="31">
        <v>211</v>
      </c>
      <c r="K28" s="9">
        <v>36</v>
      </c>
      <c r="L28" s="11">
        <v>120.57142857142857</v>
      </c>
    </row>
    <row r="29" spans="1:17" ht="15" hidden="1" customHeight="1" x14ac:dyDescent="0.25">
      <c r="A29" s="3" t="s">
        <v>55</v>
      </c>
      <c r="B29" s="2" t="s">
        <v>56</v>
      </c>
      <c r="C29" s="31">
        <v>82</v>
      </c>
      <c r="D29" s="31">
        <v>69</v>
      </c>
      <c r="E29" s="9">
        <v>-13</v>
      </c>
      <c r="F29" s="10">
        <v>84.146341463414629</v>
      </c>
      <c r="G29" s="31">
        <v>64</v>
      </c>
      <c r="H29" s="9">
        <v>-5</v>
      </c>
      <c r="I29" s="10">
        <v>92.753623188405797</v>
      </c>
      <c r="J29" s="31">
        <v>63</v>
      </c>
      <c r="K29" s="9">
        <v>-1</v>
      </c>
      <c r="L29" s="11">
        <v>98.4375</v>
      </c>
    </row>
    <row r="30" spans="1:17" ht="15" hidden="1" customHeight="1" x14ac:dyDescent="0.25">
      <c r="A30" s="35" t="s">
        <v>57</v>
      </c>
      <c r="B30" s="36" t="s">
        <v>58</v>
      </c>
      <c r="C30" s="31">
        <v>357</v>
      </c>
      <c r="D30" s="31">
        <v>352</v>
      </c>
      <c r="E30" s="37">
        <v>-5</v>
      </c>
      <c r="F30" s="38">
        <v>98.599439775910369</v>
      </c>
      <c r="G30" s="31">
        <v>264</v>
      </c>
      <c r="H30" s="37">
        <v>-88</v>
      </c>
      <c r="I30" s="38">
        <v>75</v>
      </c>
      <c r="J30" s="31">
        <v>252</v>
      </c>
      <c r="K30" s="37">
        <v>-12</v>
      </c>
      <c r="L30" s="39">
        <v>95.454545454545453</v>
      </c>
    </row>
    <row r="31" spans="1:17" ht="15" hidden="1" customHeight="1" x14ac:dyDescent="0.25">
      <c r="A31" s="3" t="s">
        <v>59</v>
      </c>
      <c r="B31" s="2" t="s">
        <v>60</v>
      </c>
      <c r="C31" s="31">
        <v>46</v>
      </c>
      <c r="D31" s="31">
        <v>46</v>
      </c>
      <c r="E31" s="9">
        <v>0</v>
      </c>
      <c r="F31" s="10">
        <v>100</v>
      </c>
      <c r="G31" s="31">
        <v>68</v>
      </c>
      <c r="H31" s="9">
        <v>22</v>
      </c>
      <c r="I31" s="10">
        <v>147.82608695652172</v>
      </c>
      <c r="J31" s="31">
        <v>70</v>
      </c>
      <c r="K31" s="9">
        <v>2</v>
      </c>
      <c r="L31" s="11">
        <v>102.94117647058823</v>
      </c>
    </row>
    <row r="32" spans="1:17" ht="15" hidden="1" customHeight="1" x14ac:dyDescent="0.25">
      <c r="A32" s="3" t="s">
        <v>61</v>
      </c>
      <c r="B32" s="2" t="s">
        <v>62</v>
      </c>
      <c r="C32" s="31">
        <v>395</v>
      </c>
      <c r="D32" s="31">
        <v>300</v>
      </c>
      <c r="E32" s="9">
        <v>-95</v>
      </c>
      <c r="F32" s="10">
        <v>75.949367088607602</v>
      </c>
      <c r="G32" s="31">
        <v>302</v>
      </c>
      <c r="H32" s="9">
        <v>2</v>
      </c>
      <c r="I32" s="10">
        <v>100.66666666666666</v>
      </c>
      <c r="J32" s="31">
        <v>299</v>
      </c>
      <c r="K32" s="9">
        <v>-3</v>
      </c>
      <c r="L32" s="11">
        <v>99.006622516556291</v>
      </c>
    </row>
    <row r="33" spans="1:12" ht="15" hidden="1" customHeight="1" x14ac:dyDescent="0.25">
      <c r="A33" s="3" t="s">
        <v>63</v>
      </c>
      <c r="B33" s="2" t="s">
        <v>64</v>
      </c>
      <c r="C33" s="31">
        <v>407</v>
      </c>
      <c r="D33" s="31">
        <v>247</v>
      </c>
      <c r="E33" s="9">
        <v>-160</v>
      </c>
      <c r="F33" s="10">
        <v>60.687960687960683</v>
      </c>
      <c r="G33" s="31">
        <v>255</v>
      </c>
      <c r="H33" s="9">
        <v>8</v>
      </c>
      <c r="I33" s="10">
        <v>103.23886639676114</v>
      </c>
      <c r="J33" s="31">
        <v>247</v>
      </c>
      <c r="K33" s="9">
        <v>-8</v>
      </c>
      <c r="L33" s="11">
        <v>96.862745098039213</v>
      </c>
    </row>
    <row r="34" spans="1:12" ht="15" hidden="1" customHeight="1" x14ac:dyDescent="0.25">
      <c r="A34" s="3" t="s">
        <v>65</v>
      </c>
      <c r="B34" s="2" t="s">
        <v>66</v>
      </c>
      <c r="C34" s="31">
        <v>94</v>
      </c>
      <c r="D34" s="31">
        <v>92</v>
      </c>
      <c r="E34" s="9">
        <v>-2</v>
      </c>
      <c r="F34" s="10">
        <v>97.872340425531917</v>
      </c>
      <c r="G34" s="31">
        <v>79</v>
      </c>
      <c r="H34" s="9">
        <v>-13</v>
      </c>
      <c r="I34" s="10">
        <v>85.869565217391312</v>
      </c>
      <c r="J34" s="31">
        <v>75</v>
      </c>
      <c r="K34" s="9">
        <v>-4</v>
      </c>
      <c r="L34" s="11">
        <v>94.936708860759495</v>
      </c>
    </row>
    <row r="35" spans="1:12" ht="15" hidden="1" customHeight="1" x14ac:dyDescent="0.25">
      <c r="A35" s="3" t="s">
        <v>67</v>
      </c>
      <c r="B35" s="2" t="s">
        <v>68</v>
      </c>
      <c r="C35" s="31">
        <v>33</v>
      </c>
      <c r="D35" s="31">
        <v>12</v>
      </c>
      <c r="E35" s="9">
        <v>-21</v>
      </c>
      <c r="F35" s="10">
        <v>36.363636363636367</v>
      </c>
      <c r="G35" s="31">
        <v>13</v>
      </c>
      <c r="H35" s="9">
        <v>1</v>
      </c>
      <c r="I35" s="10">
        <v>108.33333333333333</v>
      </c>
      <c r="J35" s="31">
        <v>15</v>
      </c>
      <c r="K35" s="9">
        <v>2</v>
      </c>
      <c r="L35" s="11">
        <v>115.38461538461537</v>
      </c>
    </row>
    <row r="36" spans="1:12" ht="15" hidden="1" customHeight="1" x14ac:dyDescent="0.25">
      <c r="A36" s="3" t="s">
        <v>69</v>
      </c>
      <c r="B36" s="2" t="s">
        <v>70</v>
      </c>
      <c r="C36" s="31">
        <v>5432</v>
      </c>
      <c r="D36" s="31">
        <v>4816</v>
      </c>
      <c r="E36" s="9">
        <v>-616</v>
      </c>
      <c r="F36" s="10">
        <v>88.659793814432987</v>
      </c>
      <c r="G36" s="31">
        <v>3936</v>
      </c>
      <c r="H36" s="9">
        <v>-880</v>
      </c>
      <c r="I36" s="10">
        <v>81.72757475083057</v>
      </c>
      <c r="J36" s="31">
        <v>3763</v>
      </c>
      <c r="K36" s="9">
        <v>-173</v>
      </c>
      <c r="L36" s="11">
        <v>95.604674796747972</v>
      </c>
    </row>
    <row r="37" spans="1:12" ht="15" hidden="1" customHeight="1" x14ac:dyDescent="0.25">
      <c r="A37" s="3" t="s">
        <v>71</v>
      </c>
      <c r="B37" s="2" t="s">
        <v>72</v>
      </c>
      <c r="C37" s="31">
        <v>41029</v>
      </c>
      <c r="D37" s="31">
        <v>31584</v>
      </c>
      <c r="E37" s="9">
        <v>-9445</v>
      </c>
      <c r="F37" s="10">
        <v>76.979697287284594</v>
      </c>
      <c r="G37" s="31">
        <v>25096</v>
      </c>
      <c r="H37" s="9">
        <v>-6488</v>
      </c>
      <c r="I37" s="10">
        <v>79.457953394123606</v>
      </c>
      <c r="J37" s="31">
        <v>25839</v>
      </c>
      <c r="K37" s="9">
        <v>743</v>
      </c>
      <c r="L37" s="11">
        <v>102.96063117628307</v>
      </c>
    </row>
    <row r="38" spans="1:12" ht="15" hidden="1" customHeight="1" x14ac:dyDescent="0.25">
      <c r="A38" s="3" t="s">
        <v>73</v>
      </c>
      <c r="B38" s="2" t="s">
        <v>74</v>
      </c>
      <c r="C38" s="31">
        <v>3381</v>
      </c>
      <c r="D38" s="31">
        <v>1932</v>
      </c>
      <c r="E38" s="9">
        <v>-1449</v>
      </c>
      <c r="F38" s="10">
        <v>57.142857142857139</v>
      </c>
      <c r="G38" s="31">
        <v>1184</v>
      </c>
      <c r="H38" s="9">
        <v>-748</v>
      </c>
      <c r="I38" s="10">
        <v>61.283643892339548</v>
      </c>
      <c r="J38" s="31">
        <v>1277</v>
      </c>
      <c r="K38" s="9">
        <v>93</v>
      </c>
      <c r="L38" s="11">
        <v>107.85472972972974</v>
      </c>
    </row>
    <row r="39" spans="1:12" ht="15" hidden="1" customHeight="1" x14ac:dyDescent="0.25">
      <c r="A39" s="3" t="s">
        <v>75</v>
      </c>
      <c r="B39" s="2" t="s">
        <v>76</v>
      </c>
      <c r="C39" s="31">
        <v>477</v>
      </c>
      <c r="D39" s="31">
        <v>398</v>
      </c>
      <c r="E39" s="9">
        <v>-79</v>
      </c>
      <c r="F39" s="10">
        <v>83.43815513626835</v>
      </c>
      <c r="G39" s="31">
        <v>325</v>
      </c>
      <c r="H39" s="9">
        <v>-73</v>
      </c>
      <c r="I39" s="10">
        <v>81.658291457286438</v>
      </c>
      <c r="J39" s="31">
        <v>307</v>
      </c>
      <c r="K39" s="9">
        <v>-18</v>
      </c>
      <c r="L39" s="11">
        <v>94.461538461538467</v>
      </c>
    </row>
    <row r="40" spans="1:12" ht="15" hidden="1" customHeight="1" thickBot="1" x14ac:dyDescent="0.3">
      <c r="A40" s="15" t="s">
        <v>77</v>
      </c>
      <c r="B40" s="16" t="s">
        <v>78</v>
      </c>
      <c r="C40" s="33">
        <v>385</v>
      </c>
      <c r="D40" s="33">
        <v>288</v>
      </c>
      <c r="E40" s="9">
        <v>-97</v>
      </c>
      <c r="F40" s="10">
        <v>74.805194805194802</v>
      </c>
      <c r="G40" s="33">
        <v>263</v>
      </c>
      <c r="H40" s="9">
        <v>-25</v>
      </c>
      <c r="I40" s="10">
        <v>91.319444444444443</v>
      </c>
      <c r="J40" s="33">
        <v>256</v>
      </c>
      <c r="K40" s="9">
        <v>-7</v>
      </c>
      <c r="L40" s="19">
        <v>97.338403041825089</v>
      </c>
    </row>
    <row r="41" spans="1:12" s="13" customFormat="1" ht="21.6" hidden="1" customHeight="1" thickBot="1" x14ac:dyDescent="0.3">
      <c r="A41" s="40" t="s">
        <v>79</v>
      </c>
      <c r="B41" s="41"/>
      <c r="C41" s="23">
        <v>58395</v>
      </c>
      <c r="D41" s="23">
        <v>45183</v>
      </c>
      <c r="E41" s="23">
        <v>-13212</v>
      </c>
      <c r="F41" s="24">
        <v>77.374775237605959</v>
      </c>
      <c r="G41" s="23">
        <v>37027.055999999997</v>
      </c>
      <c r="H41" s="23">
        <v>-8155.9439999999995</v>
      </c>
      <c r="I41" s="24">
        <v>81.949087046012863</v>
      </c>
      <c r="J41" s="23">
        <v>37679</v>
      </c>
      <c r="K41" s="32">
        <v>651.94400000000314</v>
      </c>
      <c r="L41" s="34">
        <v>101.76072329379902</v>
      </c>
    </row>
    <row r="42" spans="1:12" x14ac:dyDescent="0.25">
      <c r="C42" s="29"/>
      <c r="D42" s="29"/>
      <c r="H42" s="29"/>
      <c r="J42" s="29"/>
    </row>
  </sheetData>
  <mergeCells count="6">
    <mergeCell ref="A1:L1"/>
    <mergeCell ref="A2:L2"/>
    <mergeCell ref="A3:L3"/>
    <mergeCell ref="A4:L4"/>
    <mergeCell ref="A41:B41"/>
    <mergeCell ref="K5:L5"/>
  </mergeCells>
  <pageMargins left="0.70866141732283472" right="0.11811023622047245" top="0.15748031496062992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105020100200000110</vt:lpstr>
      <vt:lpstr>105020200200000110</vt:lpstr>
      <vt:lpstr>СВОДНЫЙ</vt:lpstr>
      <vt:lpstr>Лист1</vt:lpstr>
      <vt:lpstr>Лист2</vt:lpstr>
      <vt:lpstr>'105020100200000110'!Заголовки_для_печати</vt:lpstr>
      <vt:lpstr>'105020200200000110'!Область_печати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2020-05-12T14:12:56Z</dcterms:modified>
</cp:coreProperties>
</file>