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бмен документами\на сайт\Инфа по мун. р-у на 01092020\доходы 01092020\"/>
    </mc:Choice>
  </mc:AlternateContent>
  <xr:revisionPtr revIDLastSave="0" documentId="13_ncr:1_{04317929-EED6-485B-B07B-59186BCFD36C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Лист2" sheetId="5" r:id="rId1"/>
  </sheets>
  <definedNames>
    <definedName name="_xlnm.Print_Titles" localSheetId="0">Лист2!$4:$6</definedName>
    <definedName name="_xlnm.Print_Area" localSheetId="0">Лист2!$A$1:$I$86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9" i="5" l="1"/>
  <c r="G76" i="5" l="1"/>
  <c r="G72" i="5"/>
  <c r="G66" i="5"/>
  <c r="G67" i="5"/>
  <c r="G65" i="5"/>
  <c r="G60" i="5"/>
  <c r="G59" i="5"/>
  <c r="G46" i="5"/>
  <c r="G42" i="5"/>
  <c r="G33" i="5"/>
  <c r="G31" i="5"/>
  <c r="G57" i="5" l="1"/>
  <c r="F58" i="5"/>
  <c r="D43" i="5"/>
  <c r="F64" i="5" l="1"/>
  <c r="B43" i="5" l="1"/>
  <c r="F66" i="5" l="1"/>
  <c r="G34" i="5" l="1"/>
  <c r="G35" i="5"/>
  <c r="G36" i="5"/>
  <c r="G37" i="5"/>
  <c r="G38" i="5"/>
  <c r="G39" i="5"/>
  <c r="G40" i="5"/>
  <c r="F34" i="5"/>
  <c r="C43" i="5" l="1"/>
  <c r="B28" i="5"/>
  <c r="F71" i="5" l="1"/>
  <c r="B21" i="5"/>
  <c r="B19" i="5" s="1"/>
  <c r="F79" i="5" l="1"/>
  <c r="F77" i="5"/>
  <c r="E72" i="5"/>
  <c r="F65" i="5"/>
  <c r="F63" i="5"/>
  <c r="E34" i="5" l="1"/>
  <c r="E35" i="5"/>
  <c r="E33" i="5"/>
  <c r="F33" i="5"/>
  <c r="G81" i="5" l="1"/>
  <c r="F81" i="5"/>
  <c r="F80" i="5"/>
  <c r="F78" i="5"/>
  <c r="F76" i="5"/>
  <c r="G75" i="5"/>
  <c r="F75" i="5"/>
  <c r="E75" i="5"/>
  <c r="G74" i="5"/>
  <c r="F74" i="5"/>
  <c r="E74" i="5"/>
  <c r="G73" i="5"/>
  <c r="F73" i="5"/>
  <c r="E73" i="5"/>
  <c r="F72" i="5"/>
  <c r="G70" i="5"/>
  <c r="F70" i="5"/>
  <c r="E70" i="5"/>
  <c r="G69" i="5"/>
  <c r="F69" i="5"/>
  <c r="E69" i="5"/>
  <c r="G68" i="5"/>
  <c r="F68" i="5"/>
  <c r="E68" i="5"/>
  <c r="F67" i="5"/>
  <c r="E67" i="5"/>
  <c r="F59" i="5"/>
  <c r="E59" i="5"/>
  <c r="F57" i="5"/>
  <c r="G56" i="5"/>
  <c r="F56" i="5"/>
  <c r="E56" i="5"/>
  <c r="G55" i="5"/>
  <c r="F55" i="5"/>
  <c r="E55" i="5"/>
  <c r="G54" i="5"/>
  <c r="F54" i="5"/>
  <c r="E54" i="5"/>
  <c r="G53" i="5"/>
  <c r="F53" i="5"/>
  <c r="E53" i="5"/>
  <c r="G7" i="5"/>
  <c r="F7" i="5"/>
  <c r="E7" i="5"/>
  <c r="E49" i="5" l="1"/>
  <c r="G49" i="5" l="1"/>
  <c r="F47" i="5" l="1"/>
  <c r="C28" i="5" l="1"/>
  <c r="C21" i="5"/>
  <c r="C19" i="5" l="1"/>
  <c r="D21" i="5" l="1"/>
  <c r="D19" i="5" s="1"/>
  <c r="D28" i="5"/>
  <c r="G50" i="5" l="1"/>
  <c r="G26" i="5" l="1"/>
  <c r="E26" i="5"/>
  <c r="G25" i="5" l="1"/>
  <c r="E16" i="5" l="1"/>
  <c r="F16" i="5"/>
  <c r="G16" i="5"/>
  <c r="E17" i="5"/>
  <c r="F17" i="5"/>
  <c r="G17" i="5"/>
  <c r="E18" i="5"/>
  <c r="F18" i="5"/>
  <c r="G18" i="5"/>
  <c r="E23" i="5"/>
  <c r="F23" i="5"/>
  <c r="G23" i="5"/>
  <c r="E24" i="5"/>
  <c r="F24" i="5"/>
  <c r="G24" i="5"/>
  <c r="E25" i="5"/>
  <c r="F25" i="5"/>
  <c r="F26" i="5"/>
  <c r="E30" i="5"/>
  <c r="F30" i="5"/>
  <c r="G30" i="5"/>
  <c r="E31" i="5"/>
  <c r="F31" i="5"/>
  <c r="F32" i="5"/>
  <c r="F35" i="5"/>
  <c r="E41" i="5"/>
  <c r="F41" i="5"/>
  <c r="G41" i="5"/>
  <c r="F42" i="5"/>
  <c r="E45" i="5"/>
  <c r="F45" i="5"/>
  <c r="G45" i="5"/>
  <c r="E46" i="5"/>
  <c r="F46" i="5"/>
  <c r="E48" i="5"/>
  <c r="F48" i="5"/>
  <c r="G48" i="5"/>
  <c r="F49" i="5"/>
  <c r="F50" i="5"/>
  <c r="F51" i="5"/>
  <c r="F52" i="5"/>
  <c r="E28" i="5" l="1"/>
  <c r="F28" i="5"/>
  <c r="G28" i="5"/>
  <c r="E21" i="5"/>
  <c r="F21" i="5"/>
  <c r="G21" i="5"/>
  <c r="E14" i="5"/>
  <c r="F14" i="5"/>
  <c r="G14" i="5"/>
  <c r="E43" i="5"/>
  <c r="F43" i="5"/>
  <c r="F11" i="5" s="1"/>
  <c r="G43" i="5"/>
  <c r="E19" i="5" l="1"/>
  <c r="F19" i="5"/>
  <c r="F10" i="5" s="1"/>
  <c r="G19" i="5"/>
  <c r="F8" i="5" l="1"/>
  <c r="G10" i="5"/>
  <c r="E11" i="5"/>
  <c r="G11" i="5"/>
  <c r="E10" i="5"/>
  <c r="E8" i="5" l="1"/>
  <c r="G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UserKfin</author>
  </authors>
  <commentList>
    <comment ref="A19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>UserKfin: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<sst xmlns="http://schemas.openxmlformats.org/spreadsheetml/2006/main" count="116" uniqueCount="92">
  <si>
    <t>Доходы</t>
  </si>
  <si>
    <t>в том числе: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</si>
  <si>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</si>
  <si>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</si>
  <si>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</si>
  <si>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</si>
  <si>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</si>
  <si>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</si>
  <si>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 xml:space="preserve">Земельный налог </t>
  </si>
  <si>
    <t>Государственная пошлина</t>
  </si>
  <si>
    <t>неналоговые</t>
  </si>
  <si>
    <t>налоговые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</si>
  <si>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</si>
  <si>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</si>
  <si>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Плата за негативное воздействие на окружающую среду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</si>
  <si>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</si>
  <si>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</si>
  <si>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</si>
  <si>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</si>
  <si>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</si>
  <si>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</si>
  <si>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</si>
  <si>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Налог, взимаемый в связи с применением патентной системы налогообложения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</si>
  <si>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</si>
  <si>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</si>
  <si>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</si>
  <si>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</si>
  <si>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</si>
  <si>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</si>
  <si>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топливо печное бытовое, вырабатываемое из дизельных фракций прямой перегонки и (или) вторичного происхождения, кипящих в интервале температур от 280 до 360 градусов Цельсия, производимое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</si>
  <si>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</si>
  <si>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</si>
  <si>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</si>
  <si>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доходы, получаемые в виде арендной платы за земли</t>
  </si>
  <si>
    <t xml:space="preserve">Доходы от оказания платных услуг (работ) и компенсации затрат государства </t>
  </si>
  <si>
    <t>Налоговые и неналоговые доходы, всего</t>
  </si>
  <si>
    <t>земельный налог с организаций</t>
  </si>
  <si>
    <t>земельный налог с физических лиц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</si>
  <si>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</si>
  <si>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</si>
  <si>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 xml:space="preserve">     в сумме                                        (+/-)</t>
  </si>
  <si>
    <t>Плата за пользование водными объектами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</si>
  <si>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</si>
  <si>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</si>
  <si>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</si>
  <si>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</si>
  <si>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бюджетам субъектов Российской Федерации на выравнивание бюджетной обеспеченности</t>
  </si>
  <si>
    <t>Субсидии бюджетам бюджетной системы  Российской Федерации (межбюджетные субсидии)</t>
  </si>
  <si>
    <t xml:space="preserve">Субвенции бюджетам субъектов Российской Федерации и муниципальных образований </t>
  </si>
  <si>
    <t>Иные межбюджетные трансферты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</si>
  <si>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</si>
  <si>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</si>
  <si>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</si>
  <si>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</si>
  <si>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Прочие субсидии бюджетам муниципальных районов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</si>
  <si>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</si>
  <si>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</si>
  <si>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Субвенции бюджетам муниципальных районов на государственную регистрацию актов гражданского состояния</t>
  </si>
  <si>
    <t>Прочие субвенции бюджетам муниципальных районов</t>
  </si>
  <si>
    <t xml:space="preserve">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</si>
  <si>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</si>
  <si>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Прочие межбюджетные трансферты, передаваемые бюджетам муниципальных районов</t>
  </si>
  <si>
    <t>Дотации бюджетам муниципальных районов на поддержку мер по обеспечению сбалансированности бюджетов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</si>
  <si>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</si>
  <si>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Межбюджетные трансферты, передаваемые бюджетам муниципальных районов на государственную поддержку муниципальных учреждений культуры, находящихся на территориях сельских поселений</t>
  </si>
  <si>
    <t>Отдел промышленности, строительства, транспорта, связи, ЖКХ, архитектуры и градостроительства</t>
  </si>
  <si>
    <t>Финансово-экономическое управление</t>
  </si>
  <si>
    <t xml:space="preserve">Отдел по управлению муниципальным имуществом и земельными правоотношениями </t>
  </si>
  <si>
    <t>Управление образования</t>
  </si>
  <si>
    <t>Федеральная служба по надзору в сфере природопользования</t>
  </si>
  <si>
    <t>Федеральное казначейство</t>
  </si>
  <si>
    <t>Федеральная налоговая служба</t>
  </si>
  <si>
    <t>Администраторы налоговых и неналоговых доходов бюджета Обоянского района</t>
  </si>
  <si>
    <t>Администрация Обоянского района</t>
  </si>
  <si>
    <t>Министерство внутренних дел Российской Федерации</t>
  </si>
  <si>
    <t>Структурные подразделения Администрации Обоянского района, ответственные за доходы в ГИС ГМП в соответствии с Распоряжением от 24.03.2017 № 27-р</t>
  </si>
  <si>
    <t>Начальник Финансово-экономического</t>
  </si>
  <si>
    <t>управления Администрации Обоянского района</t>
  </si>
  <si>
    <t>С. В. Телепнева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</si>
  <si>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</si>
  <si>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Субсидии бюджетам на реализацию мероприятий по обеспечению жильем молодых семей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</si>
  <si>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устойчивого развития сельских территорий</t>
  </si>
  <si>
    <t xml:space="preserve">Утверждено в бюджете на 2020 год 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</si>
  <si>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</si>
  <si>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Субсидии бюджетам муниципальных районов на создание новых мест в общеобразовательных организациях, расположенных в сельской местности и поселках городского типа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</si>
  <si>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</si>
  <si>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Прочие дотации бюджетам муниципальных районов</t>
  </si>
  <si>
    <t>Поступление налоговых и неналоговых доходов в бюджет муниципального района "Обоянский район" Курской области на 01.09.2020 году                                                                                                                             (по данным отчета)</t>
  </si>
  <si>
    <t xml:space="preserve">Фактически поступило с начала года на 01.09.2019г </t>
  </si>
  <si>
    <t xml:space="preserve">Фактически поступило с начала года на 01.09.2020г </t>
  </si>
  <si>
    <t>% выполнения фактических поступлений на 01.09.2020г. к плану 2020 года</t>
  </si>
  <si>
    <t xml:space="preserve">Отклонения факта на 01.09.2020г. от 01.09.2019г.,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</si>
</sst>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10419]#,##0"/>
  </numFmts>
  <fonts count="3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9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/>
    </xf>
    <xf numFmtId="3" fontId="4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20" fillId="0" borderId="0" xfId="0" applyFont="1"/>
    <xf numFmtId="3" fontId="6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vertical="top" wrapText="1" readingOrder="1"/>
    </xf>
    <xf numFmtId="0" fontId="26" fillId="0" borderId="0" xfId="0" applyFont="1"/>
    <xf numFmtId="0" fontId="24" fillId="0" borderId="0" xfId="0" applyFont="1"/>
    <xf numFmtId="0" fontId="22" fillId="0" borderId="1" xfId="1" applyFont="1" applyBorder="1" applyAlignment="1">
      <alignment vertical="top" wrapText="1" readingOrder="1"/>
    </xf>
    <xf numFmtId="0" fontId="27" fillId="0" borderId="0" xfId="0" applyFont="1"/>
    <xf numFmtId="0" fontId="22" fillId="0" borderId="2" xfId="1" applyFont="1" applyBorder="1" applyAlignment="1">
      <alignment vertical="top" wrapText="1" readingOrder="1"/>
    </xf>
    <xf numFmtId="0" fontId="28" fillId="0" borderId="0" xfId="0" applyFont="1"/>
    <xf numFmtId="0" fontId="22" fillId="0" borderId="0" xfId="1" applyFont="1" applyAlignment="1">
      <alignment vertical="top" wrapText="1" readingOrder="1"/>
    </xf>
    <xf numFmtId="0" fontId="24" fillId="2" borderId="0" xfId="0" applyFont="1" applyFill="1"/>
    <xf numFmtId="3" fontId="4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 wrapText="1"/>
    </xf>
    <xf numFmtId="3" fontId="8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3" fontId="8" fillId="2" borderId="1" xfId="0" applyNumberFormat="1" applyFont="1" applyFill="1" applyBorder="1" applyAlignment="1">
      <alignment horizontal="right"/>
    </xf>
    <xf numFmtId="3" fontId="8" fillId="2" borderId="1" xfId="0" applyNumberFormat="1" applyFont="1" applyFill="1" applyBorder="1" applyAlignment="1">
      <alignment horizontal="right" wrapText="1"/>
    </xf>
    <xf numFmtId="165" fontId="8" fillId="2" borderId="1" xfId="0" applyNumberFormat="1" applyFont="1" applyFill="1" applyBorder="1" applyAlignment="1">
      <alignment horizontal="right"/>
    </xf>
    <xf numFmtId="0" fontId="26" fillId="0" borderId="1" xfId="0" applyFont="1" applyBorder="1"/>
    <xf numFmtId="0" fontId="0" fillId="0" borderId="1" xfId="0" applyBorder="1"/>
    <xf numFmtId="3" fontId="18" fillId="0" borderId="1" xfId="0" applyNumberFormat="1" applyFont="1" applyBorder="1"/>
    <xf numFmtId="0" fontId="27" fillId="0" borderId="1" xfId="0" applyFont="1" applyBorder="1"/>
    <xf numFmtId="0" fontId="24" fillId="0" borderId="1" xfId="0" applyFont="1" applyBorder="1"/>
    <xf numFmtId="0" fontId="28" fillId="0" borderId="1" xfId="0" applyFont="1" applyBorder="1"/>
    <xf numFmtId="0" fontId="24" fillId="2" borderId="1" xfId="0" applyFont="1" applyFill="1" applyBorder="1"/>
    <xf numFmtId="0" fontId="27" fillId="0" borderId="1" xfId="0" applyFont="1" applyBorder="1" applyAlignment="1">
      <alignment wrapText="1"/>
    </xf>
    <xf numFmtId="0" fontId="24" fillId="0" borderId="1" xfId="0" applyFont="1" applyBorder="1" applyAlignment="1">
      <alignment wrapText="1"/>
    </xf>
    <xf numFmtId="0" fontId="20" fillId="0" borderId="1" xfId="0" applyFont="1" applyBorder="1"/>
    <xf numFmtId="0" fontId="28" fillId="0" borderId="1" xfId="0" applyFont="1" applyBorder="1" applyAlignment="1">
      <alignment wrapText="1"/>
    </xf>
    <xf numFmtId="0" fontId="24" fillId="2" borderId="1" xfId="0" applyFont="1" applyFill="1" applyBorder="1" applyAlignment="1">
      <alignment wrapText="1"/>
    </xf>
    <xf numFmtId="3" fontId="29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0" fontId="31" fillId="0" borderId="0" xfId="1" applyFont="1" applyAlignment="1">
      <alignment vertical="top" wrapText="1" readingOrder="1"/>
    </xf>
    <xf numFmtId="0" fontId="30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/>
    <xf numFmtId="0" fontId="22" fillId="0" borderId="0" xfId="1" applyFont="1" applyBorder="1" applyAlignment="1">
      <alignment vertical="top" wrapText="1" readingOrder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0" fontId="2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8"/>
  <sheetViews>
    <sheetView tabSelected="1" view="pageBreakPreview" zoomScale="115" zoomScaleNormal="100" zoomScaleSheetLayoutView="115" workbookViewId="0">
      <selection activeCell="D7" sqref="D7"/>
    </sheetView>
  </sheetViews>
  <sheetFormatPr defaultRowHeight="14.4" x14ac:dyDescent="0.3"/>
  <cols>
    <col min="1" max="1" width="43.33203125" customWidth="1"/>
    <col min="2" max="2" width="11.109375" customWidth="1"/>
    <col min="3" max="3" width="12" customWidth="1"/>
    <col min="4" max="4" width="11.88671875" customWidth="1"/>
    <col min="5" max="5" width="12.44140625" customWidth="1"/>
    <col min="6" max="6" width="13.33203125" bestFit="1" customWidth="1"/>
    <col min="7" max="7" width="11.6640625" customWidth="1"/>
    <col min="8" max="8" width="21.44140625" hidden="1" customWidth="1"/>
    <col min="9" max="9" width="24.33203125" hidden="1" customWidth="1"/>
  </cols>
  <sheetData>
    <row r="1" spans="1:9" ht="60.6" customHeight="1" x14ac:dyDescent="0.35">
      <c r="A1" s="67" t="s">
        <v>87</v>
      </c>
      <c r="B1" s="67"/>
      <c r="C1" s="67"/>
      <c r="D1" s="67"/>
      <c r="E1" s="67"/>
      <c r="F1" s="68"/>
      <c r="G1" s="68"/>
    </row>
    <row r="2" spans="1:9" ht="8.25" customHeight="1" x14ac:dyDescent="0.3">
      <c r="A2" s="1"/>
      <c r="B2" s="1"/>
      <c r="C2" s="1"/>
      <c r="D2" s="1"/>
      <c r="E2" s="1"/>
    </row>
    <row r="3" spans="1:9" ht="11.25" customHeight="1" x14ac:dyDescent="0.3">
      <c r="D3" s="5"/>
      <c r="E3" s="5"/>
      <c r="F3" s="66" t="s">
        <v>20</v>
      </c>
      <c r="G3" s="66"/>
    </row>
    <row r="4" spans="1:9" ht="15.75" customHeight="1" x14ac:dyDescent="0.3">
      <c r="A4" s="70" t="s">
        <v>0</v>
      </c>
      <c r="B4" s="70"/>
      <c r="C4" s="70"/>
      <c r="D4" s="70"/>
      <c r="E4" s="70"/>
      <c r="F4" s="70"/>
      <c r="G4" s="70"/>
      <c r="H4" s="61" t="s">
        <v>72</v>
      </c>
      <c r="I4" s="61" t="s">
        <v>75</v>
      </c>
    </row>
    <row r="5" spans="1:9" s="2" customFormat="1" ht="44.25" customHeight="1" x14ac:dyDescent="0.25">
      <c r="A5" s="70"/>
      <c r="B5" s="70" t="s">
        <v>88</v>
      </c>
      <c r="C5" s="64" t="s">
        <v>82</v>
      </c>
      <c r="D5" s="70" t="s">
        <v>89</v>
      </c>
      <c r="E5" s="64" t="s">
        <v>90</v>
      </c>
      <c r="F5" s="69" t="s">
        <v>91</v>
      </c>
      <c r="G5" s="69"/>
      <c r="H5" s="62"/>
      <c r="I5" s="62"/>
    </row>
    <row r="6" spans="1:9" s="3" customFormat="1" ht="28.2" customHeight="1" x14ac:dyDescent="0.25">
      <c r="A6" s="70"/>
      <c r="B6" s="65"/>
      <c r="C6" s="65"/>
      <c r="D6" s="65"/>
      <c r="E6" s="65"/>
      <c r="F6" s="15" t="s">
        <v>40</v>
      </c>
      <c r="G6" s="15" t="s">
        <v>19</v>
      </c>
      <c r="H6" s="63"/>
      <c r="I6" s="63"/>
    </row>
    <row r="7" spans="1:9" s="25" customFormat="1" ht="15.6" x14ac:dyDescent="0.3">
      <c r="A7" s="24" t="s">
        <v>42</v>
      </c>
      <c r="B7" s="33">
        <v>372382</v>
      </c>
      <c r="C7" s="34">
        <v>741984</v>
      </c>
      <c r="D7" s="33">
        <v>461746</v>
      </c>
      <c r="E7" s="35">
        <f>D7/C7*100</f>
        <v>62.231261051451249</v>
      </c>
      <c r="F7" s="34">
        <f>D7-B7</f>
        <v>89364</v>
      </c>
      <c r="G7" s="35">
        <f>D7/B7*100</f>
        <v>123.99793760171008</v>
      </c>
      <c r="H7" s="42"/>
      <c r="I7" s="42"/>
    </row>
    <row r="8" spans="1:9" ht="15.6" x14ac:dyDescent="0.3">
      <c r="A8" s="15" t="s">
        <v>35</v>
      </c>
      <c r="B8" s="6">
        <v>122648</v>
      </c>
      <c r="C8" s="6">
        <v>210642</v>
      </c>
      <c r="D8" s="6">
        <v>139351</v>
      </c>
      <c r="E8" s="16">
        <f>(D8/C8)*100</f>
        <v>66.155372622743798</v>
      </c>
      <c r="F8" s="6">
        <f t="shared" ref="F8" si="0">F10+F11</f>
        <v>16703</v>
      </c>
      <c r="G8" s="16">
        <f>(D8/B8)*100</f>
        <v>113.61864848998762</v>
      </c>
      <c r="H8" s="43"/>
      <c r="I8" s="43"/>
    </row>
    <row r="9" spans="1:9" ht="15.6" x14ac:dyDescent="0.3">
      <c r="A9" s="17" t="s">
        <v>21</v>
      </c>
      <c r="B9" s="6"/>
      <c r="C9" s="6"/>
      <c r="D9" s="6"/>
      <c r="E9" s="16"/>
      <c r="F9" s="6"/>
      <c r="G9" s="16"/>
      <c r="H9" s="43"/>
      <c r="I9" s="43"/>
    </row>
    <row r="10" spans="1:9" ht="15.6" x14ac:dyDescent="0.3">
      <c r="A10" s="15" t="s">
        <v>11</v>
      </c>
      <c r="B10" s="6">
        <v>110333</v>
      </c>
      <c r="C10" s="6">
        <v>184291</v>
      </c>
      <c r="D10" s="6">
        <v>120919</v>
      </c>
      <c r="E10" s="16">
        <f>(D10/C10)*100</f>
        <v>65.613079314779341</v>
      </c>
      <c r="F10" s="6">
        <f>F14+F19+F28+F33+F34+F35+F36+F37+F41</f>
        <v>10586</v>
      </c>
      <c r="G10" s="16">
        <f>(D10/B10)*100</f>
        <v>109.59459092021426</v>
      </c>
      <c r="H10" s="43"/>
      <c r="I10" s="43"/>
    </row>
    <row r="11" spans="1:9" ht="21" customHeight="1" x14ac:dyDescent="0.3">
      <c r="A11" s="15" t="s">
        <v>10</v>
      </c>
      <c r="B11" s="6">
        <v>12315</v>
      </c>
      <c r="C11" s="6">
        <v>26351</v>
      </c>
      <c r="D11" s="6">
        <v>18432</v>
      </c>
      <c r="E11" s="16">
        <f>(D11/C11)*100</f>
        <v>69.948009563204423</v>
      </c>
      <c r="F11" s="6">
        <f>F42+F43+F46+F47+F48+F49+F50+F51+F52</f>
        <v>6117</v>
      </c>
      <c r="G11" s="16">
        <f>(D11/B11)*100</f>
        <v>149.67113276492083</v>
      </c>
      <c r="H11" s="43"/>
      <c r="I11" s="43"/>
    </row>
    <row r="12" spans="1:9" ht="15.6" hidden="1" customHeight="1" x14ac:dyDescent="0.3">
      <c r="A12" s="15"/>
      <c r="B12" s="10"/>
      <c r="C12" s="6"/>
      <c r="D12" s="10"/>
      <c r="E12" s="18"/>
      <c r="F12" s="10"/>
      <c r="G12" s="18"/>
      <c r="H12" s="43"/>
      <c r="I12" s="43"/>
    </row>
    <row r="13" spans="1:9" ht="15.6" x14ac:dyDescent="0.3">
      <c r="A13" s="19" t="s">
        <v>1</v>
      </c>
      <c r="B13" s="10"/>
      <c r="C13" s="9"/>
      <c r="D13" s="10"/>
      <c r="E13" s="18"/>
      <c r="F13" s="10"/>
      <c r="G13" s="18"/>
      <c r="H13" s="43"/>
      <c r="I13" s="43"/>
    </row>
    <row r="14" spans="1:9" ht="15" customHeight="1" x14ac:dyDescent="0.3">
      <c r="A14" s="20" t="s">
        <v>2</v>
      </c>
      <c r="B14" s="7">
        <v>95289</v>
      </c>
      <c r="C14" s="7">
        <v>162954</v>
      </c>
      <c r="D14" s="7">
        <v>107457</v>
      </c>
      <c r="E14" s="18">
        <f>(D14/C14)*100</f>
        <v>65.943149600500746</v>
      </c>
      <c r="F14" s="10">
        <f>D14-B14</f>
        <v>12168</v>
      </c>
      <c r="G14" s="18">
        <f>(D14/B14)*100</f>
        <v>112.76957466234299</v>
      </c>
      <c r="H14" s="44"/>
      <c r="I14" s="43"/>
    </row>
    <row r="15" spans="1:9" s="8" customFormat="1" ht="15.6" x14ac:dyDescent="0.3">
      <c r="A15" s="19" t="s">
        <v>21</v>
      </c>
      <c r="B15" s="13"/>
      <c r="C15" s="10"/>
      <c r="D15" s="13"/>
      <c r="E15" s="21"/>
      <c r="F15" s="13"/>
      <c r="G15" s="21"/>
      <c r="H15" s="44"/>
      <c r="I15" s="51"/>
    </row>
    <row r="16" spans="1:9" s="8" customFormat="1" ht="52.2" x14ac:dyDescent="0.3">
      <c r="A16" s="22" t="s">
        <v>38</v>
      </c>
      <c r="B16" s="13">
        <v>93987</v>
      </c>
      <c r="C16" s="13">
        <v>160201</v>
      </c>
      <c r="D16" s="13">
        <v>102184</v>
      </c>
      <c r="E16" s="21">
        <f>(D16/C16)*100</f>
        <v>63.784870256739964</v>
      </c>
      <c r="F16" s="13">
        <f>D16-B16</f>
        <v>8197</v>
      </c>
      <c r="G16" s="21">
        <f>(D16/B16)*100</f>
        <v>108.72141891963783</v>
      </c>
      <c r="H16" s="54" t="s">
        <v>71</v>
      </c>
      <c r="I16" s="51"/>
    </row>
    <row r="17" spans="1:9" s="8" customFormat="1" ht="71.400000000000006" x14ac:dyDescent="0.3">
      <c r="A17" s="22" t="s">
        <v>39</v>
      </c>
      <c r="B17" s="13">
        <v>890</v>
      </c>
      <c r="C17" s="13">
        <v>1727</v>
      </c>
      <c r="D17" s="13">
        <v>1185</v>
      </c>
      <c r="E17" s="21">
        <f>(D17/C17)*100</f>
        <v>68.616097278517657</v>
      </c>
      <c r="F17" s="13">
        <f>D17-B17</f>
        <v>295</v>
      </c>
      <c r="G17" s="21">
        <f>(D17/B17)*100</f>
        <v>133.14606741573033</v>
      </c>
      <c r="H17" s="54" t="s">
        <v>71</v>
      </c>
      <c r="I17" s="51"/>
    </row>
    <row r="18" spans="1:9" s="8" customFormat="1" ht="30.6" x14ac:dyDescent="0.3">
      <c r="A18" s="22" t="s">
        <v>23</v>
      </c>
      <c r="B18" s="13">
        <v>412</v>
      </c>
      <c r="C18" s="13">
        <v>1026</v>
      </c>
      <c r="D18" s="13">
        <v>4088</v>
      </c>
      <c r="E18" s="21">
        <f>(D18/C18)*100</f>
        <v>398.44054580896687</v>
      </c>
      <c r="F18" s="13">
        <f>D18-B18</f>
        <v>3676</v>
      </c>
      <c r="G18" s="21">
        <f>(D18/B18)*100</f>
        <v>992.23300970873788</v>
      </c>
      <c r="H18" s="54" t="s">
        <v>71</v>
      </c>
      <c r="I18" s="51"/>
    </row>
    <row r="19" spans="1:9" s="8" customFormat="1" ht="28.2" x14ac:dyDescent="0.3">
      <c r="A19" s="20" t="s">
        <v>3</v>
      </c>
      <c r="B19" s="7">
        <f>B21</f>
        <v>6739</v>
      </c>
      <c r="C19" s="7">
        <f>C21</f>
        <v>9637</v>
      </c>
      <c r="D19" s="7">
        <f>D21</f>
        <v>6152</v>
      </c>
      <c r="E19" s="18">
        <f>(D19/C19)*100</f>
        <v>63.837293763619385</v>
      </c>
      <c r="F19" s="10">
        <f>D19-B19</f>
        <v>-587</v>
      </c>
      <c r="G19" s="18">
        <f>(D19/B19)*100</f>
        <v>91.289508829203143</v>
      </c>
      <c r="H19" s="54" t="s">
        <v>70</v>
      </c>
      <c r="I19" s="51"/>
    </row>
    <row r="20" spans="1:9" s="8" customFormat="1" ht="15.6" x14ac:dyDescent="0.3">
      <c r="A20" s="19" t="s">
        <v>21</v>
      </c>
      <c r="B20" s="13"/>
      <c r="C20" s="10"/>
      <c r="D20" s="13"/>
      <c r="E20" s="21"/>
      <c r="F20" s="13"/>
      <c r="G20" s="18"/>
      <c r="H20" s="54"/>
      <c r="I20" s="51"/>
    </row>
    <row r="21" spans="1:9" s="8" customFormat="1" ht="15.6" x14ac:dyDescent="0.3">
      <c r="A21" s="19" t="s">
        <v>24</v>
      </c>
      <c r="B21" s="9">
        <f>B23+B24+B25+B26+B27</f>
        <v>6739</v>
      </c>
      <c r="C21" s="9">
        <f>C23+C24+C25+C26+C27</f>
        <v>9637</v>
      </c>
      <c r="D21" s="9">
        <f>D23+D24+D25+D26+D27</f>
        <v>6152</v>
      </c>
      <c r="E21" s="21">
        <f t="shared" ref="E21" si="1">(D21/C21)*100</f>
        <v>63.837293763619385</v>
      </c>
      <c r="F21" s="13">
        <f t="shared" ref="F21" si="2">D21-B21</f>
        <v>-587</v>
      </c>
      <c r="G21" s="21">
        <f>(D21/B21)*100</f>
        <v>91.289508829203143</v>
      </c>
      <c r="H21" s="54"/>
      <c r="I21" s="51"/>
    </row>
    <row r="22" spans="1:9" s="8" customFormat="1" ht="15.6" x14ac:dyDescent="0.3">
      <c r="A22" s="19" t="s">
        <v>1</v>
      </c>
      <c r="B22" s="13"/>
      <c r="C22" s="10"/>
      <c r="D22" s="13"/>
      <c r="E22" s="21"/>
      <c r="F22" s="13"/>
      <c r="G22" s="21"/>
      <c r="H22" s="54"/>
      <c r="I22" s="51"/>
    </row>
    <row r="23" spans="1:9" s="8" customFormat="1" ht="20.399999999999999" x14ac:dyDescent="0.3">
      <c r="A23" s="23" t="s">
        <v>25</v>
      </c>
      <c r="B23" s="13">
        <v>3038</v>
      </c>
      <c r="C23" s="13">
        <v>3492</v>
      </c>
      <c r="D23" s="13">
        <v>2870</v>
      </c>
      <c r="E23" s="21">
        <f>(D23/C23)*100</f>
        <v>82.187857961053837</v>
      </c>
      <c r="F23" s="13">
        <f>D23-B23</f>
        <v>-168</v>
      </c>
      <c r="G23" s="21">
        <f>(D23/B23)*100</f>
        <v>94.47004608294931</v>
      </c>
      <c r="H23" s="54"/>
      <c r="I23" s="51"/>
    </row>
    <row r="24" spans="1:9" s="8" customFormat="1" ht="40.799999999999997" x14ac:dyDescent="0.3">
      <c r="A24" s="23" t="s">
        <v>26</v>
      </c>
      <c r="B24" s="13">
        <v>23</v>
      </c>
      <c r="C24" s="13">
        <v>23</v>
      </c>
      <c r="D24" s="13">
        <v>19</v>
      </c>
      <c r="E24" s="21">
        <f>(D24/C24)*100</f>
        <v>82.608695652173907</v>
      </c>
      <c r="F24" s="13">
        <f>D24-B24</f>
        <v>-4</v>
      </c>
      <c r="G24" s="21">
        <f>(D24/B24)*100</f>
        <v>82.608695652173907</v>
      </c>
      <c r="H24" s="54"/>
      <c r="I24" s="51"/>
    </row>
    <row r="25" spans="1:9" s="8" customFormat="1" ht="40.799999999999997" x14ac:dyDescent="0.3">
      <c r="A25" s="23" t="s">
        <v>27</v>
      </c>
      <c r="B25" s="13">
        <v>4206</v>
      </c>
      <c r="C25" s="13">
        <v>6772</v>
      </c>
      <c r="D25" s="13">
        <v>3799</v>
      </c>
      <c r="E25" s="21">
        <f>(D25/C25)*100</f>
        <v>56.098641464855284</v>
      </c>
      <c r="F25" s="13">
        <f>D25-B25</f>
        <v>-407</v>
      </c>
      <c r="G25" s="21">
        <f>(D25/B25)*100</f>
        <v>90.323347598668562</v>
      </c>
      <c r="H25" s="54"/>
      <c r="I25" s="51"/>
    </row>
    <row r="26" spans="1:9" s="8" customFormat="1" ht="40.799999999999997" x14ac:dyDescent="0.3">
      <c r="A26" s="23" t="s">
        <v>28</v>
      </c>
      <c r="B26" s="9">
        <v>-528</v>
      </c>
      <c r="C26" s="13">
        <v>-650</v>
      </c>
      <c r="D26" s="9">
        <v>-536</v>
      </c>
      <c r="E26" s="21">
        <f>(D26/C26)*100</f>
        <v>82.461538461538467</v>
      </c>
      <c r="F26" s="13">
        <f>D26-B26</f>
        <v>-8</v>
      </c>
      <c r="G26" s="21">
        <f>(D26/B26)*100</f>
        <v>101.51515151515152</v>
      </c>
      <c r="H26" s="54"/>
      <c r="I26" s="51"/>
    </row>
    <row r="27" spans="1:9" s="8" customFormat="1" ht="61.2" x14ac:dyDescent="0.3">
      <c r="A27" s="23" t="s">
        <v>29</v>
      </c>
      <c r="B27" s="13"/>
      <c r="C27" s="13"/>
      <c r="D27" s="13"/>
      <c r="E27" s="21"/>
      <c r="F27" s="13"/>
      <c r="G27" s="21"/>
      <c r="H27" s="54"/>
      <c r="I27" s="51"/>
    </row>
    <row r="28" spans="1:9" s="8" customFormat="1" ht="28.2" x14ac:dyDescent="0.3">
      <c r="A28" s="20" t="s">
        <v>4</v>
      </c>
      <c r="B28" s="7">
        <f>B30+B31+B32</f>
        <v>150</v>
      </c>
      <c r="C28" s="7">
        <f>C30+C31+C32</f>
        <v>278</v>
      </c>
      <c r="D28" s="7">
        <f>D30+D31+D32</f>
        <v>159</v>
      </c>
      <c r="E28" s="18">
        <f>(D28/C28)*100</f>
        <v>57.194244604316545</v>
      </c>
      <c r="F28" s="10">
        <f>D28-B28</f>
        <v>9</v>
      </c>
      <c r="G28" s="18">
        <f>(D28/B28)*100</f>
        <v>106</v>
      </c>
      <c r="H28" s="54" t="s">
        <v>71</v>
      </c>
      <c r="I28" s="51"/>
    </row>
    <row r="29" spans="1:9" s="8" customFormat="1" ht="15.6" x14ac:dyDescent="0.3">
      <c r="A29" s="19" t="s">
        <v>21</v>
      </c>
      <c r="B29" s="13"/>
      <c r="C29" s="10"/>
      <c r="D29" s="13"/>
      <c r="E29" s="21"/>
      <c r="F29" s="13"/>
      <c r="G29" s="21"/>
      <c r="H29" s="54"/>
      <c r="I29" s="51"/>
    </row>
    <row r="30" spans="1:9" s="8" customFormat="1" ht="28.2" x14ac:dyDescent="0.3">
      <c r="A30" s="19" t="s">
        <v>30</v>
      </c>
      <c r="B30" s="13">
        <v>95</v>
      </c>
      <c r="C30" s="13">
        <v>201</v>
      </c>
      <c r="D30" s="13">
        <v>108</v>
      </c>
      <c r="E30" s="21">
        <f>(D30/C30)*100</f>
        <v>53.731343283582092</v>
      </c>
      <c r="F30" s="13">
        <f t="shared" ref="F30:F35" si="3">D30-B30</f>
        <v>13</v>
      </c>
      <c r="G30" s="21">
        <f>(D30/B30)*100</f>
        <v>113.68421052631578</v>
      </c>
      <c r="H30" s="54" t="s">
        <v>71</v>
      </c>
      <c r="I30" s="51"/>
    </row>
    <row r="31" spans="1:9" s="8" customFormat="1" ht="36" x14ac:dyDescent="0.3">
      <c r="A31" s="19" t="s">
        <v>31</v>
      </c>
      <c r="B31" s="13">
        <v>55</v>
      </c>
      <c r="C31" s="13">
        <v>77</v>
      </c>
      <c r="D31" s="13">
        <v>51</v>
      </c>
      <c r="E31" s="21">
        <f>(D31/C31)*100</f>
        <v>66.233766233766232</v>
      </c>
      <c r="F31" s="13">
        <f t="shared" si="3"/>
        <v>-4</v>
      </c>
      <c r="G31" s="21">
        <f>(D31/B31)*100</f>
        <v>92.72727272727272</v>
      </c>
      <c r="H31" s="54" t="s">
        <v>71</v>
      </c>
      <c r="I31" s="51"/>
    </row>
    <row r="32" spans="1:9" s="8" customFormat="1" ht="24" x14ac:dyDescent="0.3">
      <c r="A32" s="19" t="s">
        <v>32</v>
      </c>
      <c r="B32" s="13"/>
      <c r="C32" s="13"/>
      <c r="D32" s="13"/>
      <c r="E32" s="21">
        <v>0</v>
      </c>
      <c r="F32" s="13">
        <f t="shared" si="3"/>
        <v>0</v>
      </c>
      <c r="G32" s="21">
        <v>0</v>
      </c>
      <c r="H32" s="54"/>
      <c r="I32" s="51"/>
    </row>
    <row r="33" spans="1:9" ht="28.2" x14ac:dyDescent="0.3">
      <c r="A33" s="20" t="s">
        <v>22</v>
      </c>
      <c r="B33" s="10">
        <v>25</v>
      </c>
      <c r="C33" s="10">
        <v>30</v>
      </c>
      <c r="D33" s="10">
        <v>71</v>
      </c>
      <c r="E33" s="21">
        <f>(D33/C33)*100</f>
        <v>236.66666666666666</v>
      </c>
      <c r="F33" s="10">
        <f t="shared" si="3"/>
        <v>46</v>
      </c>
      <c r="G33" s="21">
        <f>(D33/B33)*100</f>
        <v>284</v>
      </c>
      <c r="H33" s="54" t="s">
        <v>71</v>
      </c>
      <c r="I33" s="43"/>
    </row>
    <row r="34" spans="1:9" ht="28.2" x14ac:dyDescent="0.3">
      <c r="A34" s="20" t="s">
        <v>5</v>
      </c>
      <c r="B34" s="10">
        <v>6142</v>
      </c>
      <c r="C34" s="10">
        <v>8430</v>
      </c>
      <c r="D34" s="10">
        <v>5037</v>
      </c>
      <c r="E34" s="21">
        <f>(D34/C34)*100</f>
        <v>59.7508896797153</v>
      </c>
      <c r="F34" s="10">
        <f t="shared" si="3"/>
        <v>-1105</v>
      </c>
      <c r="G34" s="18">
        <f t="shared" ref="G34:G40" si="4">(D34/B34)*100</f>
        <v>82.009117551286224</v>
      </c>
      <c r="H34" s="54" t="s">
        <v>71</v>
      </c>
      <c r="I34" s="43"/>
    </row>
    <row r="35" spans="1:9" ht="16.95" customHeight="1" x14ac:dyDescent="0.3">
      <c r="A35" s="20" t="s">
        <v>6</v>
      </c>
      <c r="B35" s="10">
        <v>276</v>
      </c>
      <c r="C35" s="10">
        <v>320</v>
      </c>
      <c r="D35" s="10">
        <v>267</v>
      </c>
      <c r="E35" s="21">
        <f>(D35/C35)*100</f>
        <v>83.4375</v>
      </c>
      <c r="F35" s="10">
        <f t="shared" si="3"/>
        <v>-9</v>
      </c>
      <c r="G35" s="18">
        <f t="shared" si="4"/>
        <v>96.739130434782609</v>
      </c>
      <c r="H35" s="54" t="s">
        <v>71</v>
      </c>
      <c r="I35" s="43"/>
    </row>
    <row r="36" spans="1:9" ht="15.6" hidden="1" x14ac:dyDescent="0.3">
      <c r="A36" s="20" t="s">
        <v>7</v>
      </c>
      <c r="B36" s="10"/>
      <c r="C36" s="10"/>
      <c r="D36" s="10"/>
      <c r="E36" s="18"/>
      <c r="F36" s="10"/>
      <c r="G36" s="18" t="e">
        <f t="shared" si="4"/>
        <v>#DIV/0!</v>
      </c>
      <c r="H36" s="54"/>
      <c r="I36" s="43"/>
    </row>
    <row r="37" spans="1:9" ht="15.6" hidden="1" x14ac:dyDescent="0.3">
      <c r="A37" s="20" t="s">
        <v>8</v>
      </c>
      <c r="B37" s="10"/>
      <c r="C37" s="10"/>
      <c r="D37" s="10"/>
      <c r="E37" s="18"/>
      <c r="F37" s="10"/>
      <c r="G37" s="18" t="e">
        <f t="shared" si="4"/>
        <v>#DIV/0!</v>
      </c>
      <c r="H37" s="54"/>
      <c r="I37" s="43"/>
    </row>
    <row r="38" spans="1:9" s="8" customFormat="1" ht="15.6" hidden="1" x14ac:dyDescent="0.3">
      <c r="A38" s="19" t="s">
        <v>21</v>
      </c>
      <c r="B38" s="13"/>
      <c r="C38" s="10"/>
      <c r="D38" s="13"/>
      <c r="E38" s="18"/>
      <c r="F38" s="10"/>
      <c r="G38" s="18" t="e">
        <f t="shared" si="4"/>
        <v>#DIV/0!</v>
      </c>
      <c r="H38" s="54"/>
      <c r="I38" s="51"/>
    </row>
    <row r="39" spans="1:9" s="8" customFormat="1" ht="15.6" hidden="1" x14ac:dyDescent="0.3">
      <c r="A39" s="19" t="s">
        <v>36</v>
      </c>
      <c r="B39" s="13"/>
      <c r="C39" s="13"/>
      <c r="D39" s="13"/>
      <c r="E39" s="21"/>
      <c r="F39" s="13"/>
      <c r="G39" s="18" t="e">
        <f t="shared" si="4"/>
        <v>#DIV/0!</v>
      </c>
      <c r="H39" s="54"/>
      <c r="I39" s="51"/>
    </row>
    <row r="40" spans="1:9" s="8" customFormat="1" ht="15.6" hidden="1" x14ac:dyDescent="0.3">
      <c r="A40" s="19" t="s">
        <v>37</v>
      </c>
      <c r="B40" s="13"/>
      <c r="C40" s="13"/>
      <c r="D40" s="13"/>
      <c r="E40" s="21"/>
      <c r="F40" s="13"/>
      <c r="G40" s="18" t="e">
        <f t="shared" si="4"/>
        <v>#DIV/0!</v>
      </c>
      <c r="H40" s="54"/>
      <c r="I40" s="51"/>
    </row>
    <row r="41" spans="1:9" ht="15" customHeight="1" x14ac:dyDescent="0.3">
      <c r="A41" s="20" t="s">
        <v>9</v>
      </c>
      <c r="B41" s="10">
        <v>1712</v>
      </c>
      <c r="C41" s="10">
        <v>2642</v>
      </c>
      <c r="D41" s="10">
        <v>1776</v>
      </c>
      <c r="E41" s="18">
        <f t="shared" ref="E41:E43" si="5">(D41/C41)*100</f>
        <v>67.221801665404996</v>
      </c>
      <c r="F41" s="10">
        <f t="shared" ref="F41:F43" si="6">D41-B41</f>
        <v>64</v>
      </c>
      <c r="G41" s="18">
        <f t="shared" ref="G41:G43" si="7">(D41/B41)*100</f>
        <v>103.73831775700934</v>
      </c>
      <c r="H41" s="54" t="s">
        <v>71</v>
      </c>
      <c r="I41" s="54" t="s">
        <v>65</v>
      </c>
    </row>
    <row r="42" spans="1:9" ht="27.6" customHeight="1" x14ac:dyDescent="0.3">
      <c r="A42" s="20" t="s">
        <v>12</v>
      </c>
      <c r="B42" s="10">
        <v>1</v>
      </c>
      <c r="C42" s="10">
        <v>2</v>
      </c>
      <c r="D42" s="10">
        <v>1</v>
      </c>
      <c r="E42" s="18">
        <v>0</v>
      </c>
      <c r="F42" s="10">
        <f t="shared" si="6"/>
        <v>0</v>
      </c>
      <c r="G42" s="18">
        <f t="shared" si="7"/>
        <v>100</v>
      </c>
      <c r="H42" s="54" t="s">
        <v>73</v>
      </c>
      <c r="I42" s="54" t="s">
        <v>66</v>
      </c>
    </row>
    <row r="43" spans="1:9" ht="41.4" customHeight="1" x14ac:dyDescent="0.3">
      <c r="A43" s="20" t="s">
        <v>13</v>
      </c>
      <c r="B43" s="7">
        <f>B45</f>
        <v>6331</v>
      </c>
      <c r="C43" s="7">
        <f>C45</f>
        <v>7229</v>
      </c>
      <c r="D43" s="7">
        <f>D45</f>
        <v>4188</v>
      </c>
      <c r="E43" s="18">
        <f t="shared" si="5"/>
        <v>57.933324111218695</v>
      </c>
      <c r="F43" s="10">
        <f t="shared" si="6"/>
        <v>-2143</v>
      </c>
      <c r="G43" s="18">
        <f t="shared" si="7"/>
        <v>66.150687095245615</v>
      </c>
      <c r="H43" s="54" t="s">
        <v>73</v>
      </c>
      <c r="I43" s="54" t="s">
        <v>67</v>
      </c>
    </row>
    <row r="44" spans="1:9" s="8" customFormat="1" ht="15.6" x14ac:dyDescent="0.3">
      <c r="A44" s="19" t="s">
        <v>21</v>
      </c>
      <c r="B44" s="14"/>
      <c r="C44" s="10"/>
      <c r="D44" s="14"/>
      <c r="E44" s="21"/>
      <c r="F44" s="13"/>
      <c r="G44" s="21"/>
      <c r="H44" s="54"/>
      <c r="I44" s="51"/>
    </row>
    <row r="45" spans="1:9" s="8" customFormat="1" ht="15.6" x14ac:dyDescent="0.3">
      <c r="A45" s="19" t="s">
        <v>33</v>
      </c>
      <c r="B45" s="11">
        <v>6331</v>
      </c>
      <c r="C45" s="13">
        <v>7229</v>
      </c>
      <c r="D45" s="11">
        <v>4188</v>
      </c>
      <c r="E45" s="21">
        <f>(D45/C45)*100</f>
        <v>57.933324111218695</v>
      </c>
      <c r="F45" s="13">
        <f>D45-B45</f>
        <v>-2143</v>
      </c>
      <c r="G45" s="21">
        <f>(D45/B45)*100</f>
        <v>66.150687095245615</v>
      </c>
      <c r="H45" s="54"/>
      <c r="I45" s="51"/>
    </row>
    <row r="46" spans="1:9" ht="16.2" customHeight="1" x14ac:dyDescent="0.3">
      <c r="A46" s="20" t="s">
        <v>14</v>
      </c>
      <c r="B46" s="12">
        <v>112</v>
      </c>
      <c r="C46" s="10">
        <v>172</v>
      </c>
      <c r="D46" s="12">
        <v>42</v>
      </c>
      <c r="E46" s="18">
        <f t="shared" ref="E46" si="8">(D46/C46)*100</f>
        <v>24.418604651162788</v>
      </c>
      <c r="F46" s="10">
        <f t="shared" ref="F46:F48" si="9">D46-B46</f>
        <v>-70</v>
      </c>
      <c r="G46" s="21">
        <f>(D46/B46)*100</f>
        <v>37.5</v>
      </c>
      <c r="H46" s="54" t="s">
        <v>69</v>
      </c>
      <c r="I46" s="43"/>
    </row>
    <row r="47" spans="1:9" ht="15.6" x14ac:dyDescent="0.3">
      <c r="A47" s="20" t="s">
        <v>41</v>
      </c>
      <c r="B47" s="12"/>
      <c r="C47" s="10"/>
      <c r="D47" s="12"/>
      <c r="E47" s="18">
        <v>0</v>
      </c>
      <c r="F47" s="10">
        <f t="shared" si="9"/>
        <v>0</v>
      </c>
      <c r="G47" s="18">
        <v>0</v>
      </c>
      <c r="H47" s="55"/>
      <c r="I47" s="43"/>
    </row>
    <row r="48" spans="1:9" ht="28.2" x14ac:dyDescent="0.3">
      <c r="A48" s="20" t="s">
        <v>34</v>
      </c>
      <c r="B48" s="12">
        <v>2658</v>
      </c>
      <c r="C48" s="10">
        <v>4247</v>
      </c>
      <c r="D48" s="12">
        <v>1251</v>
      </c>
      <c r="E48" s="18">
        <f>(D48/C48)*100</f>
        <v>29.456086649399577</v>
      </c>
      <c r="F48" s="10">
        <f t="shared" si="9"/>
        <v>-1407</v>
      </c>
      <c r="G48" s="18">
        <f>(D48/B48)*100</f>
        <v>47.065462753950335</v>
      </c>
      <c r="H48" s="54" t="s">
        <v>68</v>
      </c>
      <c r="I48" s="54" t="s">
        <v>68</v>
      </c>
    </row>
    <row r="49" spans="1:9" ht="17.399999999999999" customHeight="1" x14ac:dyDescent="0.3">
      <c r="A49" s="20" t="s">
        <v>18</v>
      </c>
      <c r="B49" s="12">
        <v>2105</v>
      </c>
      <c r="C49" s="10">
        <v>14360</v>
      </c>
      <c r="D49" s="12">
        <v>12209</v>
      </c>
      <c r="E49" s="18">
        <f>(D49/C49)*100</f>
        <v>85.020891364902511</v>
      </c>
      <c r="F49" s="10">
        <f>D49-B49</f>
        <v>10104</v>
      </c>
      <c r="G49" s="18">
        <f>(D49/B49)*100</f>
        <v>580</v>
      </c>
      <c r="H49" s="54" t="s">
        <v>73</v>
      </c>
      <c r="I49" s="54" t="s">
        <v>67</v>
      </c>
    </row>
    <row r="50" spans="1:9" ht="17.399999999999999" customHeight="1" x14ac:dyDescent="0.3">
      <c r="A50" s="20" t="s">
        <v>15</v>
      </c>
      <c r="B50" s="12">
        <v>1155</v>
      </c>
      <c r="C50" s="10">
        <v>341</v>
      </c>
      <c r="D50" s="12">
        <v>741</v>
      </c>
      <c r="E50" s="18">
        <v>0</v>
      </c>
      <c r="F50" s="10">
        <f>D50-B50</f>
        <v>-414</v>
      </c>
      <c r="G50" s="18">
        <f>(D50/B50)*100</f>
        <v>64.15584415584415</v>
      </c>
      <c r="H50" s="54" t="s">
        <v>74</v>
      </c>
      <c r="I50" s="54" t="s">
        <v>66</v>
      </c>
    </row>
    <row r="51" spans="1:9" ht="17.399999999999999" customHeight="1" x14ac:dyDescent="0.3">
      <c r="A51" s="20" t="s">
        <v>16</v>
      </c>
      <c r="B51" s="12">
        <v>-47</v>
      </c>
      <c r="C51" s="10">
        <v>0</v>
      </c>
      <c r="D51" s="12">
        <v>0</v>
      </c>
      <c r="E51" s="18">
        <v>0</v>
      </c>
      <c r="F51" s="10">
        <f>D51-B51</f>
        <v>47</v>
      </c>
      <c r="G51" s="18">
        <v>0</v>
      </c>
      <c r="H51" s="54" t="s">
        <v>73</v>
      </c>
      <c r="I51" s="54" t="s">
        <v>66</v>
      </c>
    </row>
    <row r="52" spans="1:9" ht="15.6" x14ac:dyDescent="0.3">
      <c r="A52" s="20" t="s">
        <v>17</v>
      </c>
      <c r="B52" s="12">
        <v>0</v>
      </c>
      <c r="C52" s="10">
        <v>0</v>
      </c>
      <c r="D52" s="12">
        <v>0</v>
      </c>
      <c r="E52" s="18">
        <v>0</v>
      </c>
      <c r="F52" s="10">
        <f>D52-B52</f>
        <v>0</v>
      </c>
      <c r="G52" s="18">
        <v>0</v>
      </c>
      <c r="H52" s="54"/>
      <c r="I52" s="54"/>
    </row>
    <row r="53" spans="1:9" s="26" customFormat="1" ht="15.6" customHeight="1" x14ac:dyDescent="0.3">
      <c r="A53" s="24" t="s">
        <v>43</v>
      </c>
      <c r="B53" s="33">
        <v>249734</v>
      </c>
      <c r="C53" s="34">
        <v>531342</v>
      </c>
      <c r="D53" s="33">
        <v>322395</v>
      </c>
      <c r="E53" s="35">
        <f t="shared" ref="E53:E73" si="10">D53/C53*100</f>
        <v>60.675610059058002</v>
      </c>
      <c r="F53" s="34">
        <f t="shared" ref="F53:F73" si="11">D53-B53</f>
        <v>72661</v>
      </c>
      <c r="G53" s="35">
        <f t="shared" ref="G53:G73" si="12">D53/B53*100</f>
        <v>129.09535746033779</v>
      </c>
      <c r="H53" s="54" t="s">
        <v>73</v>
      </c>
      <c r="I53" s="54" t="s">
        <v>66</v>
      </c>
    </row>
    <row r="54" spans="1:9" s="28" customFormat="1" ht="39.6" x14ac:dyDescent="0.3">
      <c r="A54" s="27" t="s">
        <v>44</v>
      </c>
      <c r="B54" s="36">
        <v>250753</v>
      </c>
      <c r="C54" s="37">
        <v>531770</v>
      </c>
      <c r="D54" s="36">
        <v>323345</v>
      </c>
      <c r="E54" s="38">
        <f t="shared" si="10"/>
        <v>60.805423397333435</v>
      </c>
      <c r="F54" s="37">
        <f t="shared" si="11"/>
        <v>72592</v>
      </c>
      <c r="G54" s="38">
        <f t="shared" si="12"/>
        <v>128.94960379337434</v>
      </c>
      <c r="H54" s="49"/>
      <c r="I54" s="45"/>
    </row>
    <row r="55" spans="1:9" s="26" customFormat="1" ht="26.4" x14ac:dyDescent="0.3">
      <c r="A55" s="29" t="s">
        <v>45</v>
      </c>
      <c r="B55" s="36">
        <v>5486</v>
      </c>
      <c r="C55" s="39">
        <v>23763</v>
      </c>
      <c r="D55" s="36">
        <v>19822</v>
      </c>
      <c r="E55" s="38">
        <f t="shared" si="10"/>
        <v>83.415393679249249</v>
      </c>
      <c r="F55" s="37">
        <f t="shared" si="11"/>
        <v>14336</v>
      </c>
      <c r="G55" s="38">
        <f t="shared" si="12"/>
        <v>361.31972293109732</v>
      </c>
      <c r="H55" s="50"/>
      <c r="I55" s="46"/>
    </row>
    <row r="56" spans="1:9" s="26" customFormat="1" ht="27.6" customHeight="1" x14ac:dyDescent="0.3">
      <c r="A56" s="29" t="s">
        <v>46</v>
      </c>
      <c r="B56" s="36">
        <v>4786</v>
      </c>
      <c r="C56" s="39">
        <v>23763</v>
      </c>
      <c r="D56" s="36">
        <v>17822</v>
      </c>
      <c r="E56" s="38">
        <f t="shared" si="10"/>
        <v>74.998947944283131</v>
      </c>
      <c r="F56" s="37">
        <f t="shared" si="11"/>
        <v>13036</v>
      </c>
      <c r="G56" s="38">
        <f t="shared" si="12"/>
        <v>372.37776849143336</v>
      </c>
      <c r="H56" s="50"/>
      <c r="I56" s="46"/>
    </row>
    <row r="57" spans="1:9" s="30" customFormat="1" ht="39.6" x14ac:dyDescent="0.3">
      <c r="A57" s="29" t="s">
        <v>62</v>
      </c>
      <c r="B57" s="40">
        <v>700</v>
      </c>
      <c r="C57" s="39">
        <v>0</v>
      </c>
      <c r="D57" s="40">
        <v>0</v>
      </c>
      <c r="E57" s="38">
        <v>0</v>
      </c>
      <c r="F57" s="37">
        <f t="shared" si="11"/>
        <v>-700</v>
      </c>
      <c r="G57" s="38">
        <f t="shared" si="12"/>
        <v>0</v>
      </c>
      <c r="H57" s="52"/>
      <c r="I57" s="47"/>
    </row>
    <row r="58" spans="1:9" s="30" customFormat="1" ht="15.6" x14ac:dyDescent="0.3">
      <c r="A58" s="60" t="s">
        <v>86</v>
      </c>
      <c r="B58" s="40">
        <v>0</v>
      </c>
      <c r="C58" s="39">
        <v>0</v>
      </c>
      <c r="D58" s="40">
        <v>2000</v>
      </c>
      <c r="E58" s="38">
        <v>0</v>
      </c>
      <c r="F58" s="37">
        <f t="shared" si="11"/>
        <v>2000</v>
      </c>
      <c r="G58" s="38">
        <v>0</v>
      </c>
      <c r="H58" s="52"/>
      <c r="I58" s="47"/>
    </row>
    <row r="59" spans="1:9" s="30" customFormat="1" ht="26.4" x14ac:dyDescent="0.3">
      <c r="A59" s="27" t="s">
        <v>47</v>
      </c>
      <c r="B59" s="40">
        <v>6350</v>
      </c>
      <c r="C59" s="37">
        <v>104607</v>
      </c>
      <c r="D59" s="40">
        <v>10000</v>
      </c>
      <c r="E59" s="38">
        <f t="shared" si="10"/>
        <v>9.5595897024099727</v>
      </c>
      <c r="F59" s="37">
        <f t="shared" si="11"/>
        <v>3650</v>
      </c>
      <c r="G59" s="38">
        <f t="shared" si="12"/>
        <v>157.48031496062993</v>
      </c>
      <c r="H59" s="52"/>
      <c r="I59" s="47"/>
    </row>
    <row r="60" spans="1:9" s="30" customFormat="1" ht="54.75" customHeight="1" x14ac:dyDescent="0.3">
      <c r="A60" s="29" t="s">
        <v>53</v>
      </c>
      <c r="B60" s="40">
        <v>1656</v>
      </c>
      <c r="C60" s="39">
        <v>1626</v>
      </c>
      <c r="D60" s="40">
        <v>1201</v>
      </c>
      <c r="E60" s="38">
        <v>0</v>
      </c>
      <c r="F60" s="37">
        <v>0</v>
      </c>
      <c r="G60" s="38">
        <f t="shared" si="12"/>
        <v>72.524154589371975</v>
      </c>
      <c r="H60" s="52"/>
      <c r="I60" s="47"/>
    </row>
    <row r="61" spans="1:9" s="30" customFormat="1" ht="67.2" customHeight="1" x14ac:dyDescent="0.3">
      <c r="A61" s="29" t="s">
        <v>83</v>
      </c>
      <c r="B61" s="40">
        <v>0</v>
      </c>
      <c r="C61" s="39">
        <v>4518</v>
      </c>
      <c r="D61" s="40">
        <v>0</v>
      </c>
      <c r="E61" s="38">
        <v>0</v>
      </c>
      <c r="F61" s="37">
        <v>0</v>
      </c>
      <c r="G61" s="38">
        <v>0</v>
      </c>
      <c r="H61" s="52"/>
      <c r="I61" s="47"/>
    </row>
    <row r="62" spans="1:9" s="30" customFormat="1" ht="55.2" customHeight="1" x14ac:dyDescent="0.3">
      <c r="A62" s="29" t="s">
        <v>84</v>
      </c>
      <c r="B62" s="40"/>
      <c r="C62" s="39">
        <v>50000</v>
      </c>
      <c r="D62" s="40">
        <v>0</v>
      </c>
      <c r="E62" s="38">
        <v>0</v>
      </c>
      <c r="F62" s="37">
        <v>0</v>
      </c>
      <c r="G62" s="38">
        <v>0</v>
      </c>
      <c r="H62" s="52"/>
      <c r="I62" s="47"/>
    </row>
    <row r="63" spans="1:9" s="30" customFormat="1" ht="67.5" customHeight="1" x14ac:dyDescent="0.3">
      <c r="A63" s="29" t="s">
        <v>81</v>
      </c>
      <c r="B63" s="40">
        <v>0</v>
      </c>
      <c r="C63" s="39">
        <v>23877</v>
      </c>
      <c r="D63" s="40">
        <v>0</v>
      </c>
      <c r="E63" s="38">
        <v>0</v>
      </c>
      <c r="F63" s="37">
        <f t="shared" si="11"/>
        <v>0</v>
      </c>
      <c r="G63" s="38">
        <v>0</v>
      </c>
      <c r="H63" s="52"/>
      <c r="I63" s="47"/>
    </row>
    <row r="64" spans="1:9" s="30" customFormat="1" ht="67.5" customHeight="1" x14ac:dyDescent="0.3">
      <c r="A64" s="29" t="s">
        <v>85</v>
      </c>
      <c r="B64" s="40"/>
      <c r="C64" s="39">
        <v>9460</v>
      </c>
      <c r="D64" s="40">
        <v>2550</v>
      </c>
      <c r="E64" s="38">
        <v>0</v>
      </c>
      <c r="F64" s="37">
        <f t="shared" si="11"/>
        <v>2550</v>
      </c>
      <c r="G64" s="38">
        <v>0</v>
      </c>
      <c r="H64" s="52"/>
      <c r="I64" s="47"/>
    </row>
    <row r="65" spans="1:9" s="30" customFormat="1" ht="52.8" customHeight="1" x14ac:dyDescent="0.3">
      <c r="A65" s="29" t="s">
        <v>63</v>
      </c>
      <c r="B65" s="40">
        <v>1560</v>
      </c>
      <c r="C65" s="39">
        <v>1185</v>
      </c>
      <c r="D65" s="40">
        <v>1185</v>
      </c>
      <c r="E65" s="38">
        <v>0</v>
      </c>
      <c r="F65" s="37">
        <f t="shared" si="11"/>
        <v>-375</v>
      </c>
      <c r="G65" s="38">
        <f t="shared" si="12"/>
        <v>75.961538461538453</v>
      </c>
      <c r="H65" s="52"/>
      <c r="I65" s="47"/>
    </row>
    <row r="66" spans="1:9" s="30" customFormat="1" ht="27" customHeight="1" x14ac:dyDescent="0.3">
      <c r="A66" s="29" t="s">
        <v>80</v>
      </c>
      <c r="B66" s="40">
        <v>744</v>
      </c>
      <c r="C66" s="39">
        <v>433</v>
      </c>
      <c r="D66" s="40">
        <v>433</v>
      </c>
      <c r="E66" s="38">
        <v>0</v>
      </c>
      <c r="F66" s="37">
        <f t="shared" si="11"/>
        <v>-311</v>
      </c>
      <c r="G66" s="38">
        <f t="shared" si="12"/>
        <v>58.1989247311828</v>
      </c>
      <c r="H66" s="52"/>
      <c r="I66" s="47"/>
    </row>
    <row r="67" spans="1:9" s="30" customFormat="1" ht="15" customHeight="1" x14ac:dyDescent="0.3">
      <c r="A67" s="29" t="s">
        <v>54</v>
      </c>
      <c r="B67" s="40">
        <v>2390</v>
      </c>
      <c r="C67" s="39">
        <v>13508</v>
      </c>
      <c r="D67" s="40">
        <v>4631</v>
      </c>
      <c r="E67" s="38">
        <f>D67/C67*100</f>
        <v>34.283387622149839</v>
      </c>
      <c r="F67" s="37">
        <f>D67-B67</f>
        <v>2241</v>
      </c>
      <c r="G67" s="38">
        <f t="shared" si="12"/>
        <v>193.76569037656904</v>
      </c>
      <c r="H67" s="52"/>
      <c r="I67" s="47"/>
    </row>
    <row r="68" spans="1:9" s="26" customFormat="1" ht="26.4" x14ac:dyDescent="0.3">
      <c r="A68" s="27" t="s">
        <v>48</v>
      </c>
      <c r="B68" s="40">
        <v>238262</v>
      </c>
      <c r="C68" s="37">
        <v>402496</v>
      </c>
      <c r="D68" s="40">
        <v>292855</v>
      </c>
      <c r="E68" s="38">
        <f t="shared" si="10"/>
        <v>72.759729289235182</v>
      </c>
      <c r="F68" s="37">
        <f t="shared" si="11"/>
        <v>54593</v>
      </c>
      <c r="G68" s="38">
        <f t="shared" si="12"/>
        <v>122.9130117265867</v>
      </c>
      <c r="H68" s="50"/>
      <c r="I68" s="46"/>
    </row>
    <row r="69" spans="1:9" s="26" customFormat="1" ht="52.8" x14ac:dyDescent="0.3">
      <c r="A69" s="29" t="s">
        <v>55</v>
      </c>
      <c r="B69" s="40">
        <v>152</v>
      </c>
      <c r="C69" s="41">
        <v>207</v>
      </c>
      <c r="D69" s="40">
        <v>147</v>
      </c>
      <c r="E69" s="38">
        <f t="shared" si="10"/>
        <v>71.014492753623188</v>
      </c>
      <c r="F69" s="37">
        <f t="shared" si="11"/>
        <v>-5</v>
      </c>
      <c r="G69" s="38">
        <f t="shared" si="12"/>
        <v>96.710526315789465</v>
      </c>
      <c r="H69" s="50"/>
      <c r="I69" s="46"/>
    </row>
    <row r="70" spans="1:9" s="26" customFormat="1" ht="52.8" x14ac:dyDescent="0.3">
      <c r="A70" s="29" t="s">
        <v>56</v>
      </c>
      <c r="B70" s="40">
        <v>8461</v>
      </c>
      <c r="C70" s="41">
        <v>12612</v>
      </c>
      <c r="D70" s="40">
        <v>6655</v>
      </c>
      <c r="E70" s="38">
        <f t="shared" si="10"/>
        <v>52.767205835712019</v>
      </c>
      <c r="F70" s="37">
        <f t="shared" si="11"/>
        <v>-1806</v>
      </c>
      <c r="G70" s="38">
        <f t="shared" si="12"/>
        <v>78.655005318520267</v>
      </c>
      <c r="H70" s="50"/>
      <c r="I70" s="46"/>
    </row>
    <row r="71" spans="1:9" s="26" customFormat="1" ht="52.8" x14ac:dyDescent="0.3">
      <c r="A71" s="29" t="s">
        <v>79</v>
      </c>
      <c r="B71" s="40">
        <v>0</v>
      </c>
      <c r="C71" s="41">
        <v>0</v>
      </c>
      <c r="D71" s="40">
        <v>0</v>
      </c>
      <c r="E71" s="38">
        <v>0</v>
      </c>
      <c r="F71" s="37">
        <f t="shared" si="11"/>
        <v>0</v>
      </c>
      <c r="G71" s="38">
        <v>0</v>
      </c>
      <c r="H71" s="50"/>
      <c r="I71" s="46"/>
    </row>
    <row r="72" spans="1:9" s="26" customFormat="1" ht="39.6" x14ac:dyDescent="0.3">
      <c r="A72" s="29" t="s">
        <v>57</v>
      </c>
      <c r="B72" s="40">
        <v>784</v>
      </c>
      <c r="C72" s="41">
        <v>2406</v>
      </c>
      <c r="D72" s="40">
        <v>708</v>
      </c>
      <c r="E72" s="38">
        <f t="shared" si="10"/>
        <v>29.42643391521197</v>
      </c>
      <c r="F72" s="37">
        <f>D72-B72</f>
        <v>-76</v>
      </c>
      <c r="G72" s="38">
        <f t="shared" si="12"/>
        <v>90.306122448979593</v>
      </c>
      <c r="H72" s="50"/>
      <c r="I72" s="46"/>
    </row>
    <row r="73" spans="1:9" s="26" customFormat="1" ht="26.4" x14ac:dyDescent="0.3">
      <c r="A73" s="29" t="s">
        <v>58</v>
      </c>
      <c r="B73" s="40">
        <v>228865</v>
      </c>
      <c r="C73" s="41">
        <v>387271</v>
      </c>
      <c r="D73" s="40">
        <v>285345</v>
      </c>
      <c r="E73" s="38">
        <f t="shared" si="10"/>
        <v>73.680962426827719</v>
      </c>
      <c r="F73" s="37">
        <f t="shared" si="11"/>
        <v>56480</v>
      </c>
      <c r="G73" s="38">
        <f t="shared" si="12"/>
        <v>124.67830380355231</v>
      </c>
      <c r="H73" s="50"/>
      <c r="I73" s="46"/>
    </row>
    <row r="74" spans="1:9" s="26" customFormat="1" ht="15.6" x14ac:dyDescent="0.3">
      <c r="A74" s="27" t="s">
        <v>49</v>
      </c>
      <c r="B74" s="40">
        <v>655</v>
      </c>
      <c r="C74" s="37">
        <v>904</v>
      </c>
      <c r="D74" s="40">
        <v>669</v>
      </c>
      <c r="E74" s="38">
        <f t="shared" ref="E74:E75" si="13">D74/C74*100</f>
        <v>74.004424778761063</v>
      </c>
      <c r="F74" s="37">
        <f t="shared" ref="F74:F81" si="14">D74-B74</f>
        <v>14</v>
      </c>
      <c r="G74" s="38">
        <f t="shared" ref="G74:G81" si="15">D74/B74*100</f>
        <v>102.13740458015268</v>
      </c>
      <c r="H74" s="50"/>
      <c r="I74" s="46"/>
    </row>
    <row r="75" spans="1:9" s="26" customFormat="1" ht="66" x14ac:dyDescent="0.3">
      <c r="A75" s="29" t="s">
        <v>59</v>
      </c>
      <c r="B75" s="40">
        <v>615</v>
      </c>
      <c r="C75" s="41">
        <v>874</v>
      </c>
      <c r="D75" s="40">
        <v>639</v>
      </c>
      <c r="E75" s="38">
        <f t="shared" si="13"/>
        <v>73.112128146453088</v>
      </c>
      <c r="F75" s="37">
        <f t="shared" si="14"/>
        <v>24</v>
      </c>
      <c r="G75" s="38">
        <f t="shared" si="15"/>
        <v>103.90243902439025</v>
      </c>
      <c r="H75" s="50"/>
      <c r="I75" s="46"/>
    </row>
    <row r="76" spans="1:9" s="26" customFormat="1" ht="52.8" x14ac:dyDescent="0.3">
      <c r="A76" s="29" t="s">
        <v>60</v>
      </c>
      <c r="B76" s="40">
        <v>40</v>
      </c>
      <c r="C76" s="41">
        <v>30</v>
      </c>
      <c r="D76" s="40">
        <v>30</v>
      </c>
      <c r="E76" s="38">
        <v>0</v>
      </c>
      <c r="F76" s="37">
        <f t="shared" si="14"/>
        <v>-10</v>
      </c>
      <c r="G76" s="38">
        <f t="shared" si="15"/>
        <v>75</v>
      </c>
      <c r="H76" s="50"/>
      <c r="I76" s="46"/>
    </row>
    <row r="77" spans="1:9" s="26" customFormat="1" ht="53.4" customHeight="1" x14ac:dyDescent="0.3">
      <c r="A77" s="29" t="s">
        <v>64</v>
      </c>
      <c r="B77" s="40">
        <v>0</v>
      </c>
      <c r="C77" s="41">
        <v>0</v>
      </c>
      <c r="D77" s="40">
        <v>0</v>
      </c>
      <c r="E77" s="38">
        <v>0</v>
      </c>
      <c r="F77" s="37">
        <f t="shared" si="14"/>
        <v>0</v>
      </c>
      <c r="G77" s="38">
        <v>0</v>
      </c>
      <c r="H77" s="50"/>
      <c r="I77" s="46"/>
    </row>
    <row r="78" spans="1:9" s="32" customFormat="1" ht="26.4" x14ac:dyDescent="0.3">
      <c r="A78" s="29" t="s">
        <v>61</v>
      </c>
      <c r="B78" s="40">
        <v>0</v>
      </c>
      <c r="C78" s="41">
        <v>0</v>
      </c>
      <c r="D78" s="40">
        <v>0</v>
      </c>
      <c r="E78" s="38">
        <v>0</v>
      </c>
      <c r="F78" s="37">
        <f t="shared" si="14"/>
        <v>0</v>
      </c>
      <c r="G78" s="38">
        <v>0</v>
      </c>
      <c r="H78" s="53"/>
      <c r="I78" s="48"/>
    </row>
    <row r="79" spans="1:9" s="32" customFormat="1" ht="15.6" x14ac:dyDescent="0.3">
      <c r="A79" s="31" t="s">
        <v>50</v>
      </c>
      <c r="B79" s="40">
        <v>124</v>
      </c>
      <c r="C79" s="41">
        <v>623</v>
      </c>
      <c r="D79" s="40">
        <v>100</v>
      </c>
      <c r="E79" s="38">
        <v>0</v>
      </c>
      <c r="F79" s="37">
        <f t="shared" si="14"/>
        <v>-24</v>
      </c>
      <c r="G79" s="38">
        <f t="shared" si="15"/>
        <v>80.645161290322577</v>
      </c>
      <c r="H79" s="53"/>
      <c r="I79" s="48"/>
    </row>
    <row r="80" spans="1:9" s="26" customFormat="1" ht="91.95" customHeight="1" x14ac:dyDescent="0.3">
      <c r="A80" s="27" t="s">
        <v>51</v>
      </c>
      <c r="B80" s="40">
        <v>0</v>
      </c>
      <c r="C80" s="37">
        <v>0</v>
      </c>
      <c r="D80" s="40">
        <v>0</v>
      </c>
      <c r="E80" s="38">
        <v>0</v>
      </c>
      <c r="F80" s="37">
        <f t="shared" si="14"/>
        <v>0</v>
      </c>
      <c r="G80" s="38">
        <v>0</v>
      </c>
      <c r="H80" s="50"/>
      <c r="I80" s="46"/>
    </row>
    <row r="81" spans="1:9" s="26" customFormat="1" ht="52.8" x14ac:dyDescent="0.3">
      <c r="A81" s="27" t="s">
        <v>52</v>
      </c>
      <c r="B81" s="40">
        <v>-1143</v>
      </c>
      <c r="C81" s="37">
        <v>-1051</v>
      </c>
      <c r="D81" s="40">
        <v>-1051</v>
      </c>
      <c r="E81" s="38">
        <v>0</v>
      </c>
      <c r="F81" s="37">
        <f t="shared" si="14"/>
        <v>92</v>
      </c>
      <c r="G81" s="38">
        <f t="shared" si="15"/>
        <v>91.951006124234468</v>
      </c>
      <c r="H81" s="46"/>
      <c r="I81" s="46"/>
    </row>
    <row r="82" spans="1:9" x14ac:dyDescent="0.3">
      <c r="B82" s="4"/>
      <c r="C82" s="4"/>
      <c r="D82" s="4"/>
      <c r="E82" s="4"/>
      <c r="F82" s="4"/>
      <c r="G82" s="4"/>
    </row>
    <row r="83" spans="1:9" x14ac:dyDescent="0.3">
      <c r="B83" s="4"/>
      <c r="C83" s="4"/>
      <c r="D83" s="4"/>
      <c r="E83" s="4"/>
      <c r="F83" s="4"/>
      <c r="G83" s="4"/>
    </row>
    <row r="84" spans="1:9" x14ac:dyDescent="0.3">
      <c r="A84" s="56" t="s">
        <v>76</v>
      </c>
      <c r="B84" s="57"/>
      <c r="C84" s="57"/>
      <c r="D84" s="57"/>
      <c r="E84" s="57"/>
      <c r="F84" s="57"/>
      <c r="G84" s="57"/>
    </row>
    <row r="85" spans="1:9" ht="27.6" x14ac:dyDescent="0.3">
      <c r="A85" s="56" t="s">
        <v>77</v>
      </c>
      <c r="B85" s="57"/>
      <c r="C85" s="57"/>
      <c r="D85" s="57"/>
      <c r="E85" s="57"/>
      <c r="F85" s="57"/>
      <c r="G85" s="57" t="s">
        <v>78</v>
      </c>
    </row>
    <row r="86" spans="1:9" ht="15.6" x14ac:dyDescent="0.3">
      <c r="A86" s="59"/>
      <c r="B86" s="58"/>
      <c r="C86" s="58"/>
      <c r="D86" s="58"/>
      <c r="E86" s="58"/>
      <c r="F86" s="58"/>
      <c r="G86" s="58"/>
    </row>
    <row r="87" spans="1:9" x14ac:dyDescent="0.3">
      <c r="B87" s="4"/>
      <c r="C87" s="4"/>
      <c r="D87" s="4"/>
      <c r="E87" s="4"/>
      <c r="F87" s="4"/>
      <c r="G87" s="4"/>
    </row>
    <row r="88" spans="1:9" x14ac:dyDescent="0.3">
      <c r="B88" s="4"/>
      <c r="C88" s="4"/>
      <c r="D88" s="4"/>
      <c r="E88" s="4"/>
      <c r="F88" s="4"/>
      <c r="G88" s="4"/>
    </row>
    <row r="89" spans="1:9" x14ac:dyDescent="0.3">
      <c r="B89" s="4"/>
      <c r="C89" s="4"/>
      <c r="D89" s="4"/>
      <c r="E89" s="4"/>
      <c r="F89" s="4"/>
      <c r="G89" s="4"/>
    </row>
    <row r="90" spans="1:9" x14ac:dyDescent="0.3">
      <c r="B90" s="4"/>
      <c r="C90" s="4"/>
      <c r="D90" s="4"/>
      <c r="E90" s="4"/>
      <c r="F90" s="4"/>
      <c r="G90" s="4"/>
    </row>
    <row r="91" spans="1:9" x14ac:dyDescent="0.3">
      <c r="B91" s="4"/>
      <c r="C91" s="4"/>
      <c r="D91" s="4"/>
      <c r="E91" s="4"/>
      <c r="F91" s="4"/>
      <c r="G91" s="4"/>
    </row>
    <row r="92" spans="1:9" x14ac:dyDescent="0.3">
      <c r="B92" s="4"/>
      <c r="C92" s="4"/>
      <c r="D92" s="4"/>
      <c r="E92" s="4"/>
      <c r="F92" s="4"/>
      <c r="G92" s="4"/>
    </row>
    <row r="93" spans="1:9" x14ac:dyDescent="0.3">
      <c r="B93" s="4"/>
      <c r="C93" s="4"/>
      <c r="D93" s="4"/>
      <c r="E93" s="4"/>
      <c r="F93" s="4"/>
      <c r="G93" s="4"/>
    </row>
    <row r="94" spans="1:9" x14ac:dyDescent="0.3">
      <c r="B94" s="4"/>
      <c r="C94" s="4"/>
      <c r="D94" s="4"/>
      <c r="E94" s="4"/>
      <c r="F94" s="4"/>
      <c r="G94" s="4"/>
    </row>
    <row r="95" spans="1:9" x14ac:dyDescent="0.3">
      <c r="B95" s="4"/>
      <c r="C95" s="4"/>
      <c r="D95" s="4"/>
      <c r="E95" s="4"/>
      <c r="F95" s="4"/>
      <c r="G95" s="4"/>
    </row>
    <row r="96" spans="1:9" x14ac:dyDescent="0.3">
      <c r="B96" s="4"/>
      <c r="C96" s="4"/>
      <c r="D96" s="4"/>
      <c r="E96" s="4"/>
      <c r="F96" s="4"/>
      <c r="G96" s="4"/>
    </row>
    <row r="97" spans="2:7" x14ac:dyDescent="0.3">
      <c r="B97" s="4"/>
      <c r="C97" s="4"/>
      <c r="D97" s="4"/>
      <c r="E97" s="4"/>
      <c r="F97" s="4"/>
      <c r="G97" s="4"/>
    </row>
    <row r="98" spans="2:7" x14ac:dyDescent="0.3">
      <c r="B98" s="4"/>
      <c r="C98" s="4"/>
      <c r="D98" s="4"/>
      <c r="E98" s="4"/>
      <c r="F98" s="4"/>
      <c r="G98" s="4"/>
    </row>
  </sheetData>
  <mergeCells count="11">
    <mergeCell ref="I4:I6"/>
    <mergeCell ref="H4:H6"/>
    <mergeCell ref="C5:C6"/>
    <mergeCell ref="F3:G3"/>
    <mergeCell ref="A1:G1"/>
    <mergeCell ref="F5:G5"/>
    <mergeCell ref="B4:G4"/>
    <mergeCell ref="D5:D6"/>
    <mergeCell ref="E5:E6"/>
    <mergeCell ref="A4:A6"/>
    <mergeCell ref="B5:B6"/>
  </mergeCells>
  <printOptions horizontalCentered="1"/>
  <pageMargins left="0" right="0" top="0.39370078740157483" bottom="0.39370078740157483" header="0.31496062992125984" footer="0.31496062992125984"/>
  <pageSetup paperSize="9" scale="8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User</cp:lastModifiedBy>
  <cp:lastPrinted>2020-09-07T05:55:40Z</cp:lastPrinted>
  <dcterms:created xsi:type="dcterms:W3CDTF">2008-11-29T07:38:34Z</dcterms:created>
  <dcterms:modified xsi:type="dcterms:W3CDTF">2020-09-07T05:55:43Z</dcterms:modified>
</cp:coreProperties>
</file>