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firstSheet="1" activeTab="1"/>
  </bookViews>
  <sheets>
    <sheet name="2019" sheetId="1" state="hidden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<sst xmlns="http://schemas.openxmlformats.org/spreadsheetml/2006/main" count="1430" uniqueCount="695">
  <si>
    <t xml:space="preserve"> 24. 1</t>
  </si>
  <si>
    <t xml:space="preserve"> 24. 2</t>
  </si>
  <si>
    <t xml:space="preserve"> 24. 3</t>
  </si>
  <si>
    <t xml:space="preserve"> 24. 4</t>
  </si>
  <si>
    <t xml:space="preserve"> 24. 5</t>
  </si>
  <si>
    <t xml:space="preserve"> 24. 6</t>
  </si>
  <si>
    <t xml:space="preserve"> 24. 7</t>
  </si>
  <si>
    <t xml:space="preserve"> 24. 8</t>
  </si>
  <si>
    <t xml:space="preserve"> 24. 9</t>
  </si>
  <si>
    <t xml:space="preserve"> 25. 1</t>
  </si>
  <si>
    <t xml:space="preserve"> 25. 2</t>
  </si>
  <si>
    <t xml:space="preserve"> 25. 3</t>
  </si>
  <si>
    <t xml:space="preserve"> 25. 4</t>
  </si>
  <si>
    <t xml:space="preserve"> 25. 5</t>
  </si>
  <si>
    <t xml:space="preserve"> 25. 6</t>
  </si>
  <si>
    <t xml:space="preserve"> 25. 7</t>
  </si>
  <si>
    <t xml:space="preserve"> 25. 8</t>
  </si>
  <si>
    <t xml:space="preserve"> 25. 9</t>
  </si>
  <si>
    <t xml:space="preserve"> 25. 10</t>
  </si>
  <si>
    <t xml:space="preserve"> 25. 11</t>
  </si>
  <si>
    <t xml:space="preserve"> 26. 1</t>
  </si>
  <si>
    <t xml:space="preserve"> 26. 2</t>
  </si>
  <si>
    <t xml:space="preserve"> 26. 3</t>
  </si>
  <si>
    <t xml:space="preserve"> 26. 4</t>
  </si>
  <si>
    <t xml:space="preserve"> 26. 5</t>
  </si>
  <si>
    <t xml:space="preserve"> 26. 6</t>
  </si>
  <si>
    <t xml:space="preserve"> 26. 7</t>
  </si>
  <si>
    <t xml:space="preserve"> 26. 8</t>
  </si>
  <si>
    <t xml:space="preserve"> 26. 9</t>
  </si>
  <si>
    <t xml:space="preserve"> 27. 1</t>
  </si>
  <si>
    <t xml:space="preserve"> 27. 2</t>
  </si>
  <si>
    <t xml:space="preserve"> 27. 3</t>
  </si>
  <si>
    <t xml:space="preserve"> 27. 4</t>
  </si>
  <si>
    <t xml:space="preserve"> 27. 5</t>
  </si>
  <si>
    <t xml:space="preserve"> 27. 6</t>
  </si>
  <si>
    <t xml:space="preserve"> 27. 7</t>
  </si>
  <si>
    <t xml:space="preserve"> 27. 8</t>
  </si>
  <si>
    <t xml:space="preserve"> 27. 9</t>
  </si>
  <si>
    <t xml:space="preserve"> 28. 1</t>
  </si>
  <si>
    <t xml:space="preserve"> 28. 2</t>
  </si>
  <si>
    <t xml:space="preserve"> 28. 3</t>
  </si>
  <si>
    <t xml:space="preserve"> 28. 4</t>
  </si>
  <si>
    <t xml:space="preserve"> 28. 5</t>
  </si>
  <si>
    <t xml:space="preserve"> 28. 6</t>
  </si>
  <si>
    <t xml:space="preserve"> 28. 7</t>
  </si>
  <si>
    <t xml:space="preserve"> 28. 8</t>
  </si>
  <si>
    <t xml:space="preserve"> 28. 9</t>
  </si>
  <si>
    <t xml:space="preserve"> 28. 10</t>
  </si>
  <si>
    <t xml:space="preserve"> 28. 11</t>
  </si>
  <si>
    <t xml:space="preserve"> 28. 12</t>
  </si>
  <si>
    <t xml:space="preserve"> 28. 13</t>
  </si>
  <si>
    <t xml:space="preserve"> 28. 14</t>
  </si>
  <si>
    <t xml:space="preserve"> 28. 15</t>
  </si>
  <si>
    <t xml:space="preserve"> 28. 16</t>
  </si>
  <si>
    <t xml:space="preserve"> 28. 17</t>
  </si>
  <si>
    <t xml:space="preserve"> 28. 18</t>
  </si>
  <si>
    <t xml:space="preserve"> 1. 1</t>
  </si>
  <si>
    <t xml:space="preserve"> 1. 2</t>
  </si>
  <si>
    <t xml:space="preserve"> 1. 3</t>
  </si>
  <si>
    <t xml:space="preserve"> 1. 4</t>
  </si>
  <si>
    <t xml:space="preserve"> 1. 5</t>
  </si>
  <si>
    <t xml:space="preserve"> 1. 6</t>
  </si>
  <si>
    <t xml:space="preserve"> 1. 7</t>
  </si>
  <si>
    <t xml:space="preserve"> 1. 8</t>
  </si>
  <si>
    <t xml:space="preserve"> 1. 9</t>
  </si>
  <si>
    <t xml:space="preserve"> 1. 10</t>
  </si>
  <si>
    <t xml:space="preserve"> 1. 11</t>
  </si>
  <si>
    <t xml:space="preserve"> 1. 12</t>
  </si>
  <si>
    <t xml:space="preserve"> 1. 13</t>
  </si>
  <si>
    <t xml:space="preserve"> 1. 14</t>
  </si>
  <si>
    <t xml:space="preserve"> 2. 1</t>
  </si>
  <si>
    <t xml:space="preserve"> 2. 2</t>
  </si>
  <si>
    <t xml:space="preserve"> 2. 3</t>
  </si>
  <si>
    <t xml:space="preserve"> 2. 4</t>
  </si>
  <si>
    <t xml:space="preserve"> 2. 5</t>
  </si>
  <si>
    <t xml:space="preserve"> 2. 6</t>
  </si>
  <si>
    <t xml:space="preserve"> 2. 7</t>
  </si>
  <si>
    <t xml:space="preserve"> 3. 1</t>
  </si>
  <si>
    <t xml:space="preserve"> 3. 2</t>
  </si>
  <si>
    <t xml:space="preserve"> 3. 3</t>
  </si>
  <si>
    <t xml:space="preserve"> 3. 4</t>
  </si>
  <si>
    <t xml:space="preserve"> 3. 5</t>
  </si>
  <si>
    <t xml:space="preserve"> 3. 6</t>
  </si>
  <si>
    <t xml:space="preserve"> 3. 7</t>
  </si>
  <si>
    <t xml:space="preserve"> 3. 8</t>
  </si>
  <si>
    <t xml:space="preserve"> 3. 9</t>
  </si>
  <si>
    <t xml:space="preserve"> 3. 10</t>
  </si>
  <si>
    <t xml:space="preserve"> 3. 11</t>
  </si>
  <si>
    <t xml:space="preserve"> 3. 12</t>
  </si>
  <si>
    <t xml:space="preserve"> 3. 13</t>
  </si>
  <si>
    <t xml:space="preserve"> 4. 1</t>
  </si>
  <si>
    <t xml:space="preserve"> 4. 2</t>
  </si>
  <si>
    <t xml:space="preserve"> 4. 3</t>
  </si>
  <si>
    <t xml:space="preserve"> 4. 4</t>
  </si>
  <si>
    <t xml:space="preserve"> 4. 5</t>
  </si>
  <si>
    <t xml:space="preserve"> 4. 6</t>
  </si>
  <si>
    <t xml:space="preserve"> 4. 7</t>
  </si>
  <si>
    <t xml:space="preserve"> 4. 8</t>
  </si>
  <si>
    <t xml:space="preserve"> 4. 9</t>
  </si>
  <si>
    <t xml:space="preserve"> 4. 10</t>
  </si>
  <si>
    <t xml:space="preserve"> 4. 11</t>
  </si>
  <si>
    <t xml:space="preserve"> 4. 12</t>
  </si>
  <si>
    <t xml:space="preserve"> 4. 13</t>
  </si>
  <si>
    <t xml:space="preserve"> 4. 14</t>
  </si>
  <si>
    <t xml:space="preserve"> 4. 15</t>
  </si>
  <si>
    <t xml:space="preserve"> 5. 1</t>
  </si>
  <si>
    <t xml:space="preserve"> 5. 2</t>
  </si>
  <si>
    <t xml:space="preserve"> 5. 3</t>
  </si>
  <si>
    <t xml:space="preserve"> 5. 4</t>
  </si>
  <si>
    <t xml:space="preserve"> 5. 5</t>
  </si>
  <si>
    <t xml:space="preserve"> 5. 6</t>
  </si>
  <si>
    <t xml:space="preserve"> 5. 7</t>
  </si>
  <si>
    <t xml:space="preserve"> 5. 8</t>
  </si>
  <si>
    <t xml:space="preserve"> 6. 1</t>
  </si>
  <si>
    <t xml:space="preserve"> 6. 2</t>
  </si>
  <si>
    <t xml:space="preserve"> 6. 3</t>
  </si>
  <si>
    <t xml:space="preserve"> 6. 4</t>
  </si>
  <si>
    <t xml:space="preserve"> 6. 6</t>
  </si>
  <si>
    <t xml:space="preserve"> 6. 7</t>
  </si>
  <si>
    <t xml:space="preserve"> 6. 9</t>
  </si>
  <si>
    <t xml:space="preserve"> 6. 11</t>
  </si>
  <si>
    <t xml:space="preserve"> 6. 13</t>
  </si>
  <si>
    <t xml:space="preserve"> 7. 1</t>
  </si>
  <si>
    <t xml:space="preserve"> 7. 2</t>
  </si>
  <si>
    <t xml:space="preserve"> 7. 3</t>
  </si>
  <si>
    <t xml:space="preserve"> 7. 4</t>
  </si>
  <si>
    <t xml:space="preserve"> 7. 5</t>
  </si>
  <si>
    <t xml:space="preserve"> 7. 6</t>
  </si>
  <si>
    <t xml:space="preserve"> 7. 7</t>
  </si>
  <si>
    <t xml:space="preserve"> 7. 8</t>
  </si>
  <si>
    <t xml:space="preserve"> 7. 9</t>
  </si>
  <si>
    <t xml:space="preserve"> 7. 10</t>
  </si>
  <si>
    <t xml:space="preserve"> 8. 1</t>
  </si>
  <si>
    <t xml:space="preserve"> 8. 2</t>
  </si>
  <si>
    <t xml:space="preserve"> 8. 3</t>
  </si>
  <si>
    <t xml:space="preserve"> 8. 4</t>
  </si>
  <si>
    <t xml:space="preserve"> 8. 5</t>
  </si>
  <si>
    <t xml:space="preserve"> 8. 6</t>
  </si>
  <si>
    <t xml:space="preserve"> 8. 7</t>
  </si>
  <si>
    <t xml:space="preserve"> 8. 8</t>
  </si>
  <si>
    <t xml:space="preserve"> 8. 9</t>
  </si>
  <si>
    <t xml:space="preserve"> 8. 10</t>
  </si>
  <si>
    <t xml:space="preserve"> 8. 11</t>
  </si>
  <si>
    <t xml:space="preserve"> 8. 12</t>
  </si>
  <si>
    <t xml:space="preserve"> 8. 13</t>
  </si>
  <si>
    <t xml:space="preserve"> 8. 14</t>
  </si>
  <si>
    <t xml:space="preserve"> 8. 15</t>
  </si>
  <si>
    <t xml:space="preserve"> 8. 16</t>
  </si>
  <si>
    <t xml:space="preserve"> 9. 1</t>
  </si>
  <si>
    <t xml:space="preserve"> 9. 2</t>
  </si>
  <si>
    <t xml:space="preserve"> 9. 3</t>
  </si>
  <si>
    <t xml:space="preserve"> 9. 4</t>
  </si>
  <si>
    <t xml:space="preserve"> 9. 5</t>
  </si>
  <si>
    <t xml:space="preserve"> 9. 6</t>
  </si>
  <si>
    <t xml:space="preserve"> 9. 7</t>
  </si>
  <si>
    <t xml:space="preserve"> 9. 8</t>
  </si>
  <si>
    <t xml:space="preserve"> 9. 9</t>
  </si>
  <si>
    <t xml:space="preserve"> 9. 10</t>
  </si>
  <si>
    <t xml:space="preserve"> 10. 1</t>
  </si>
  <si>
    <t xml:space="preserve"> 10. 2</t>
  </si>
  <si>
    <t xml:space="preserve"> 10. 3</t>
  </si>
  <si>
    <t xml:space="preserve"> 10. 4</t>
  </si>
  <si>
    <t xml:space="preserve"> 10. 5</t>
  </si>
  <si>
    <t xml:space="preserve"> 10. 6</t>
  </si>
  <si>
    <t xml:space="preserve"> 10. 7</t>
  </si>
  <si>
    <t xml:space="preserve"> 10. 8</t>
  </si>
  <si>
    <t xml:space="preserve"> 10. 9</t>
  </si>
  <si>
    <t xml:space="preserve"> 10. 10</t>
  </si>
  <si>
    <t xml:space="preserve"> 11. 1</t>
  </si>
  <si>
    <t xml:space="preserve"> 11. 2</t>
  </si>
  <si>
    <t xml:space="preserve"> 11. 3</t>
  </si>
  <si>
    <t xml:space="preserve"> 11. 4</t>
  </si>
  <si>
    <t xml:space="preserve"> 11. 5</t>
  </si>
  <si>
    <t xml:space="preserve"> 11. 6</t>
  </si>
  <si>
    <t xml:space="preserve"> 11. 7</t>
  </si>
  <si>
    <t xml:space="preserve"> 11. 8</t>
  </si>
  <si>
    <t xml:space="preserve"> 11. 9</t>
  </si>
  <si>
    <t xml:space="preserve"> 11. 10</t>
  </si>
  <si>
    <t xml:space="preserve"> 11. 11</t>
  </si>
  <si>
    <t xml:space="preserve"> 11. 12</t>
  </si>
  <si>
    <t xml:space="preserve"> 11. 13</t>
  </si>
  <si>
    <t xml:space="preserve"> 11. 14</t>
  </si>
  <si>
    <t xml:space="preserve"> 11. 15</t>
  </si>
  <si>
    <t xml:space="preserve"> 11. 16</t>
  </si>
  <si>
    <t xml:space="preserve"> 11. 17</t>
  </si>
  <si>
    <t xml:space="preserve"> 12. 1</t>
  </si>
  <si>
    <t xml:space="preserve"> 12. 2</t>
  </si>
  <si>
    <t xml:space="preserve"> 12. 3</t>
  </si>
  <si>
    <t xml:space="preserve"> 12. 4</t>
  </si>
  <si>
    <t xml:space="preserve"> 12. 5</t>
  </si>
  <si>
    <t xml:space="preserve"> 12. 6</t>
  </si>
  <si>
    <t xml:space="preserve"> 12. 7</t>
  </si>
  <si>
    <t xml:space="preserve"> 12. 8</t>
  </si>
  <si>
    <t xml:space="preserve"> 13. 1</t>
  </si>
  <si>
    <t xml:space="preserve"> 13. 2</t>
  </si>
  <si>
    <t xml:space="preserve"> 13. 3</t>
  </si>
  <si>
    <t xml:space="preserve"> 13. 4</t>
  </si>
  <si>
    <t xml:space="preserve"> 13. 5</t>
  </si>
  <si>
    <t xml:space="preserve"> 13. 6</t>
  </si>
  <si>
    <t xml:space="preserve"> 13. 7</t>
  </si>
  <si>
    <t xml:space="preserve"> 13. 8</t>
  </si>
  <si>
    <t xml:space="preserve"> 14. 1</t>
  </si>
  <si>
    <t xml:space="preserve"> 14. 2</t>
  </si>
  <si>
    <t xml:space="preserve"> 14. 3</t>
  </si>
  <si>
    <t xml:space="preserve"> 14. 4</t>
  </si>
  <si>
    <t xml:space="preserve"> 14. 5</t>
  </si>
  <si>
    <t xml:space="preserve"> 14. 6</t>
  </si>
  <si>
    <t xml:space="preserve"> 14. 7</t>
  </si>
  <si>
    <t xml:space="preserve"> 15. 1</t>
  </si>
  <si>
    <t xml:space="preserve"> 15. 2</t>
  </si>
  <si>
    <t xml:space="preserve"> 15. 3</t>
  </si>
  <si>
    <t xml:space="preserve"> 15. 4</t>
  </si>
  <si>
    <t xml:space="preserve"> 15. 5</t>
  </si>
  <si>
    <t xml:space="preserve"> 15. 6</t>
  </si>
  <si>
    <t xml:space="preserve"> 15. 7</t>
  </si>
  <si>
    <t xml:space="preserve"> 15. 8</t>
  </si>
  <si>
    <t xml:space="preserve"> 15. 9</t>
  </si>
  <si>
    <t xml:space="preserve"> 15. 10</t>
  </si>
  <si>
    <t xml:space="preserve"> 15. 11</t>
  </si>
  <si>
    <t xml:space="preserve"> 16. 1</t>
  </si>
  <si>
    <t xml:space="preserve"> 16. 2</t>
  </si>
  <si>
    <t xml:space="preserve"> 16. 3</t>
  </si>
  <si>
    <t xml:space="preserve"> 16. 4</t>
  </si>
  <si>
    <t xml:space="preserve"> 16. 5</t>
  </si>
  <si>
    <t xml:space="preserve"> 16. 6</t>
  </si>
  <si>
    <t xml:space="preserve"> 16. 7</t>
  </si>
  <si>
    <t xml:space="preserve"> 16. 8</t>
  </si>
  <si>
    <t xml:space="preserve"> 16. 9</t>
  </si>
  <si>
    <t xml:space="preserve"> 16. 10</t>
  </si>
  <si>
    <t xml:space="preserve"> 16. 11</t>
  </si>
  <si>
    <t xml:space="preserve"> 16. 12</t>
  </si>
  <si>
    <t xml:space="preserve"> 16. 13</t>
  </si>
  <si>
    <t xml:space="preserve"> 17. 1</t>
  </si>
  <si>
    <t xml:space="preserve"> 17. 2</t>
  </si>
  <si>
    <t xml:space="preserve"> 17. 3</t>
  </si>
  <si>
    <t xml:space="preserve"> 17. 4</t>
  </si>
  <si>
    <t xml:space="preserve"> 17. 5</t>
  </si>
  <si>
    <t xml:space="preserve"> 17. 6</t>
  </si>
  <si>
    <t xml:space="preserve"> 17. 7</t>
  </si>
  <si>
    <t xml:space="preserve"> 17. 8</t>
  </si>
  <si>
    <t xml:space="preserve"> 17. 9</t>
  </si>
  <si>
    <t xml:space="preserve"> 17. 10</t>
  </si>
  <si>
    <t xml:space="preserve"> 17. 11</t>
  </si>
  <si>
    <t xml:space="preserve"> 18. 1</t>
  </si>
  <si>
    <t xml:space="preserve"> 18. 2</t>
  </si>
  <si>
    <t xml:space="preserve"> 18. 3</t>
  </si>
  <si>
    <t xml:space="preserve"> 18. 4</t>
  </si>
  <si>
    <t xml:space="preserve"> 18. 5</t>
  </si>
  <si>
    <t xml:space="preserve"> 18. 6</t>
  </si>
  <si>
    <t xml:space="preserve"> 18. 7</t>
  </si>
  <si>
    <t xml:space="preserve"> 18. 8</t>
  </si>
  <si>
    <t xml:space="preserve"> 19. 1</t>
  </si>
  <si>
    <t xml:space="preserve"> 19. 2</t>
  </si>
  <si>
    <t xml:space="preserve"> 19. 3</t>
  </si>
  <si>
    <t xml:space="preserve"> 19. 4</t>
  </si>
  <si>
    <t xml:space="preserve"> 19. 5</t>
  </si>
  <si>
    <t xml:space="preserve"> 19. 6</t>
  </si>
  <si>
    <t xml:space="preserve"> 19. 7</t>
  </si>
  <si>
    <t xml:space="preserve"> 19. 8</t>
  </si>
  <si>
    <t xml:space="preserve"> 19. 9</t>
  </si>
  <si>
    <t xml:space="preserve"> 19. 10</t>
  </si>
  <si>
    <t xml:space="preserve"> 20. 1</t>
  </si>
  <si>
    <t xml:space="preserve"> 20. 2</t>
  </si>
  <si>
    <t xml:space="preserve"> 20. 3</t>
  </si>
  <si>
    <t xml:space="preserve"> 20. 4</t>
  </si>
  <si>
    <t xml:space="preserve"> 20. 6</t>
  </si>
  <si>
    <t xml:space="preserve"> 20. 7</t>
  </si>
  <si>
    <t xml:space="preserve"> 20. 8</t>
  </si>
  <si>
    <t xml:space="preserve"> 20. 9</t>
  </si>
  <si>
    <t xml:space="preserve"> 20. 10</t>
  </si>
  <si>
    <t xml:space="preserve"> 20. 12</t>
  </si>
  <si>
    <t xml:space="preserve"> 20. 13</t>
  </si>
  <si>
    <t xml:space="preserve"> 20. 15</t>
  </si>
  <si>
    <t xml:space="preserve"> 21. 1</t>
  </si>
  <si>
    <t xml:space="preserve"> 21. 2</t>
  </si>
  <si>
    <t xml:space="preserve"> 21. 3</t>
  </si>
  <si>
    <t xml:space="preserve"> 21. 4</t>
  </si>
  <si>
    <t xml:space="preserve"> 21. 5</t>
  </si>
  <si>
    <t xml:space="preserve"> 21. 6</t>
  </si>
  <si>
    <t xml:space="preserve"> 21. 7</t>
  </si>
  <si>
    <t xml:space="preserve"> 21. 8</t>
  </si>
  <si>
    <t xml:space="preserve"> 21. 9</t>
  </si>
  <si>
    <t xml:space="preserve"> 21. 10</t>
  </si>
  <si>
    <t xml:space="preserve"> 21. 11</t>
  </si>
  <si>
    <t xml:space="preserve"> 22. 1</t>
  </si>
  <si>
    <t xml:space="preserve"> 22. 2</t>
  </si>
  <si>
    <t xml:space="preserve"> 22. 3</t>
  </si>
  <si>
    <t xml:space="preserve"> 22. 4</t>
  </si>
  <si>
    <t xml:space="preserve"> 22. 5</t>
  </si>
  <si>
    <t xml:space="preserve"> 22. 6</t>
  </si>
  <si>
    <t xml:space="preserve"> 22. 7</t>
  </si>
  <si>
    <t xml:space="preserve"> 23. 1</t>
  </si>
  <si>
    <t xml:space="preserve"> 23. 2</t>
  </si>
  <si>
    <t xml:space="preserve"> 23. 3</t>
  </si>
  <si>
    <t xml:space="preserve"> 23. 4</t>
  </si>
  <si>
    <t xml:space="preserve"> 23. 5</t>
  </si>
  <si>
    <t xml:space="preserve"> 23. 6</t>
  </si>
  <si>
    <t xml:space="preserve"> 23. 7</t>
  </si>
  <si>
    <t xml:space="preserve"> 23. 8</t>
  </si>
  <si>
    <t xml:space="preserve"> 23. 9</t>
  </si>
  <si>
    <t xml:space="preserve"> 23. 10</t>
  </si>
  <si>
    <t xml:space="preserve"> 23. 11</t>
  </si>
  <si>
    <t xml:space="preserve"> 23. 12</t>
  </si>
  <si>
    <t xml:space="preserve"> 23. 13</t>
  </si>
  <si>
    <t xml:space="preserve"> 23. 14</t>
  </si>
  <si>
    <t xml:space="preserve"> 23. 15</t>
  </si>
  <si>
    <t xml:space="preserve"> 23. 16</t>
  </si>
  <si>
    <t xml:space="preserve"> 23. 17</t>
  </si>
  <si>
    <t>Беловский район</t>
  </si>
  <si>
    <t>Беличанский сельсовет</t>
  </si>
  <si>
    <t>Беловский сельсовет</t>
  </si>
  <si>
    <t>Бобравский сельсовет</t>
  </si>
  <si>
    <t>Вишневский сельсовет</t>
  </si>
  <si>
    <t>Гирьянский сельсовет</t>
  </si>
  <si>
    <t>Долгобудский сельсовет</t>
  </si>
  <si>
    <t>Ильковский сельсовет</t>
  </si>
  <si>
    <t>Коммунаровский сельсовет</t>
  </si>
  <si>
    <t>Кондратовский сельсовет</t>
  </si>
  <si>
    <t>Корочанский сельсовет</t>
  </si>
  <si>
    <t>Малосолдатский сельсовет</t>
  </si>
  <si>
    <t>Октябрьский сельсовет</t>
  </si>
  <si>
    <t>Пенский сельсовет</t>
  </si>
  <si>
    <t>Песчанский сельсовет</t>
  </si>
  <si>
    <t>Щеголянский сельсовет</t>
  </si>
  <si>
    <t>Большесолдатский район</t>
  </si>
  <si>
    <t>Большесолдатский сельсовет</t>
  </si>
  <si>
    <t>Волоконский сельсовет</t>
  </si>
  <si>
    <t>Любимовский сельсовет</t>
  </si>
  <si>
    <t>Любостанский сельсовет</t>
  </si>
  <si>
    <t>Нижнегридинский сельсовет</t>
  </si>
  <si>
    <t>Саморядовский сельсовет</t>
  </si>
  <si>
    <t>Сторожевский сельсовет</t>
  </si>
  <si>
    <t>Глушковский район</t>
  </si>
  <si>
    <t>поселок Глушково</t>
  </si>
  <si>
    <t>поселок Теткино</t>
  </si>
  <si>
    <t>Алексеевский сельсовет</t>
  </si>
  <si>
    <t>Веселовский сельсовет</t>
  </si>
  <si>
    <t>Званновский сельсовет</t>
  </si>
  <si>
    <t>Карыжский сельсовет</t>
  </si>
  <si>
    <t>Кобыльский сельсовет</t>
  </si>
  <si>
    <t>Коровяковский сельсовет</t>
  </si>
  <si>
    <t>Кульбакинский сельсовет</t>
  </si>
  <si>
    <t>Марковский сельсовет</t>
  </si>
  <si>
    <t>Нижнемордокский сельсовет</t>
  </si>
  <si>
    <t>Сухиновский сельсовет</t>
  </si>
  <si>
    <t>Горшеченский район</t>
  </si>
  <si>
    <t>поселок Горшечное</t>
  </si>
  <si>
    <t>Богатыревский сельсовет</t>
  </si>
  <si>
    <t>Быковский сельсовет</t>
  </si>
  <si>
    <t>Знаменский сельсовет</t>
  </si>
  <si>
    <t>Ключевский сельсовет</t>
  </si>
  <si>
    <t>Куньевский сельсовет</t>
  </si>
  <si>
    <t>Нижнеборковский сельсовет</t>
  </si>
  <si>
    <t>Никольский сельсовет</t>
  </si>
  <si>
    <t>Новомеловский сельсовет</t>
  </si>
  <si>
    <t>Солдатский сельсовет</t>
  </si>
  <si>
    <t>Сосновский сельсовет</t>
  </si>
  <si>
    <t>Среднеапоченский сельсовет</t>
  </si>
  <si>
    <t>Старороговский  сельсовет</t>
  </si>
  <si>
    <t>Удобенский сельсовет</t>
  </si>
  <si>
    <t>Ясеновский сельсовет</t>
  </si>
  <si>
    <t>Дмитриевский район</t>
  </si>
  <si>
    <t>город Дмитриев</t>
  </si>
  <si>
    <t>Дерюгинский сельсовет</t>
  </si>
  <si>
    <t>Крупецкой сельсовет</t>
  </si>
  <si>
    <t>Новопершинский сельсовет</t>
  </si>
  <si>
    <t>Первоавгустовский сельсовет</t>
  </si>
  <si>
    <t>Поповкинский сельсовет</t>
  </si>
  <si>
    <t>Почепский сельсовет</t>
  </si>
  <si>
    <t>Старогородский сельсовет</t>
  </si>
  <si>
    <t>Железногорский район</t>
  </si>
  <si>
    <t>поселок Магнитный</t>
  </si>
  <si>
    <t>Андросовский сельсовет</t>
  </si>
  <si>
    <t>Веретенинский сельсовет</t>
  </si>
  <si>
    <t>Волковский сельсовет</t>
  </si>
  <si>
    <t>Городновский сельсовет</t>
  </si>
  <si>
    <t>Кармановский сельсовет</t>
  </si>
  <si>
    <t>Линецкий сельсовет</t>
  </si>
  <si>
    <t>Михайловский сельсовет</t>
  </si>
  <si>
    <t>Новоандросовский сельсовет</t>
  </si>
  <si>
    <t>Разветьевский сельсовет</t>
  </si>
  <si>
    <t>Рышковский сельсовет</t>
  </si>
  <si>
    <t>Студенокский сельсовет</t>
  </si>
  <si>
    <t>Троицкий сельсовет</t>
  </si>
  <si>
    <t>Золотухинский район</t>
  </si>
  <si>
    <t>поселок Золотухино</t>
  </si>
  <si>
    <t>Ануфриевский сельсовет</t>
  </si>
  <si>
    <t>Апальковский сельсовет</t>
  </si>
  <si>
    <t xml:space="preserve">Будановский сельсовет  </t>
  </si>
  <si>
    <t>Дмитриевский сельсовет</t>
  </si>
  <si>
    <t>Донской сельсовет</t>
  </si>
  <si>
    <t>Новоспасский сельсовет</t>
  </si>
  <si>
    <t>Свободинский сельсовет</t>
  </si>
  <si>
    <t>Солнечный сельсовет</t>
  </si>
  <si>
    <t>Тазовский сельсовет</t>
  </si>
  <si>
    <t>Касторенский район</t>
  </si>
  <si>
    <t>поселок Касторное</t>
  </si>
  <si>
    <t>поселок Новокасторное</t>
  </si>
  <si>
    <t>поселок Олымский</t>
  </si>
  <si>
    <t>Андреевский сельсовет</t>
  </si>
  <si>
    <t>Верхнеграйворонский сельсовет</t>
  </si>
  <si>
    <t>Егорьевский сельсовет</t>
  </si>
  <si>
    <t>Жерновецкий сельсовет</t>
  </si>
  <si>
    <t>Котовский сельсовет</t>
  </si>
  <si>
    <t>Краснодолинский сельсовет</t>
  </si>
  <si>
    <t>Краснознаменский сельсовет</t>
  </si>
  <si>
    <t>Лачиновский сельсовет</t>
  </si>
  <si>
    <t>Ленинский сельсовет</t>
  </si>
  <si>
    <t>Ореховский сельсовет</t>
  </si>
  <si>
    <t>Семеновский сельсовет</t>
  </si>
  <si>
    <t>Успенский сельсовет</t>
  </si>
  <si>
    <t>Конышевский район</t>
  </si>
  <si>
    <t xml:space="preserve">поселок Конышевка  </t>
  </si>
  <si>
    <t>Беляевский сельсовет</t>
  </si>
  <si>
    <t>Ваблинский сельсовет</t>
  </si>
  <si>
    <t>Захарковский сельсовет</t>
  </si>
  <si>
    <t>Малогородьковский сельсовет</t>
  </si>
  <si>
    <t>Машкинский сельсовет</t>
  </si>
  <si>
    <t>Наумовский сельсовет</t>
  </si>
  <si>
    <t>Платавский сельсовет</t>
  </si>
  <si>
    <t>Прилепский сельсовет</t>
  </si>
  <si>
    <t>Старобелицкий сельсовет</t>
  </si>
  <si>
    <t>Кореневский район</t>
  </si>
  <si>
    <t>поселок Коренево</t>
  </si>
  <si>
    <t>Викторовский сельсовет</t>
  </si>
  <si>
    <t>Комаровский сельсовет</t>
  </si>
  <si>
    <t>Кореневский сельсовет</t>
  </si>
  <si>
    <t>Ольговский сельсовет</t>
  </si>
  <si>
    <t>Пушкарский сельсовет</t>
  </si>
  <si>
    <t>Снагостский сельсовет</t>
  </si>
  <si>
    <t>Толпинский сельсовет</t>
  </si>
  <si>
    <t>Шептуховский сельсовет</t>
  </si>
  <si>
    <t>Курский район</t>
  </si>
  <si>
    <t>Бесединский сельсовет</t>
  </si>
  <si>
    <t>Брежневский сельсовет</t>
  </si>
  <si>
    <t>Винниковский сельсовет</t>
  </si>
  <si>
    <t xml:space="preserve">Ворошневский сельсовет  </t>
  </si>
  <si>
    <t>Камышинский сельсовет</t>
  </si>
  <si>
    <t>Клюквинский сельсовет</t>
  </si>
  <si>
    <t>Лебяженский сельсовет</t>
  </si>
  <si>
    <t>Моковский сельсовет</t>
  </si>
  <si>
    <t>Нижнемедведицкий сельсовет</t>
  </si>
  <si>
    <t>Новопоселеновский сельсовет</t>
  </si>
  <si>
    <t>Ноздрачевский сельсовет</t>
  </si>
  <si>
    <t>Пашковский сельсовет</t>
  </si>
  <si>
    <t>Полевской сельсовет</t>
  </si>
  <si>
    <t>Полянский сельсовет</t>
  </si>
  <si>
    <t>Шумаковский сельсовет</t>
  </si>
  <si>
    <t>Щетинский сельсовет</t>
  </si>
  <si>
    <t>Курчатовский район</t>
  </si>
  <si>
    <t>поселок Иванино</t>
  </si>
  <si>
    <t>поселок имени К.Либкнехта</t>
  </si>
  <si>
    <t>Афанасьевский сельсовет</t>
  </si>
  <si>
    <t>Дичнянский сельсовет</t>
  </si>
  <si>
    <t xml:space="preserve">Дружненский сельсовет </t>
  </si>
  <si>
    <t>Колпаковский сельсовет</t>
  </si>
  <si>
    <t>Костельцевский сельсовет</t>
  </si>
  <si>
    <t>Макаровский сельсовет</t>
  </si>
  <si>
    <t>Чаплинский сельсовет</t>
  </si>
  <si>
    <t>Льговский район</t>
  </si>
  <si>
    <t>Большеугонский сельсовет</t>
  </si>
  <si>
    <t>Вышнедеревенский сельсовет</t>
  </si>
  <si>
    <t>Городенский сельсовет</t>
  </si>
  <si>
    <t>Густомойский сельсовет</t>
  </si>
  <si>
    <t>Иванчиковский сельсовет</t>
  </si>
  <si>
    <t>Кудинцевский сельсовет</t>
  </si>
  <si>
    <t>Марицкий сельсовет</t>
  </si>
  <si>
    <t>Селекционный сельсовет</t>
  </si>
  <si>
    <t>Мантуровский район</t>
  </si>
  <si>
    <t>2-й Засеймский сельсовет</t>
  </si>
  <si>
    <t>Куськинский сельсовет</t>
  </si>
  <si>
    <t>Мантуровский сельсовет</t>
  </si>
  <si>
    <t>Останинский сельсовет</t>
  </si>
  <si>
    <t>Репецкий сельсовет</t>
  </si>
  <si>
    <t>Сеймский сельсовет</t>
  </si>
  <si>
    <t>Ястребовский сельсовет</t>
  </si>
  <si>
    <t>Медвенский район</t>
  </si>
  <si>
    <t>поселок Медвенка</t>
  </si>
  <si>
    <t>Амосовский сельсовет</t>
  </si>
  <si>
    <t>Высокский сельсовет</t>
  </si>
  <si>
    <t>Вышнереутчанский сельсовет</t>
  </si>
  <si>
    <t>Гостомлянский сельсовет</t>
  </si>
  <si>
    <t>Китаевский сельсовет</t>
  </si>
  <si>
    <t>Любачанский сельсовет</t>
  </si>
  <si>
    <t>Нижнереутчанский сельсовет</t>
  </si>
  <si>
    <t>Паникинский сельсовет</t>
  </si>
  <si>
    <t>Панинский сельсовет</t>
  </si>
  <si>
    <t>Петровский сельсовет</t>
  </si>
  <si>
    <t>Чермошнянский сельсовет</t>
  </si>
  <si>
    <t>Обоянский район</t>
  </si>
  <si>
    <t>город Обоянь</t>
  </si>
  <si>
    <t>Бабинский сельсовет</t>
  </si>
  <si>
    <t>Башкатовский сельсовет</t>
  </si>
  <si>
    <t>Быкановский сельсовет</t>
  </si>
  <si>
    <t>Гридасовский сельсовет</t>
  </si>
  <si>
    <t>Зоринский сельсовет</t>
  </si>
  <si>
    <t>Каменский сельсовет</t>
  </si>
  <si>
    <t>Котельниковский сельсовет</t>
  </si>
  <si>
    <t>Рудавский сельсовет</t>
  </si>
  <si>
    <t>Рыбино-Будский сельсовет</t>
  </si>
  <si>
    <t>Усланский сельсовет</t>
  </si>
  <si>
    <t>Шевелевский сельсовет</t>
  </si>
  <si>
    <t>Октябрьский район</t>
  </si>
  <si>
    <t xml:space="preserve">поселок Прямицыно </t>
  </si>
  <si>
    <t>Артюховский сельсовет</t>
  </si>
  <si>
    <t>Большедолженковский сельсовет</t>
  </si>
  <si>
    <t>Дьяконовский сельсовет</t>
  </si>
  <si>
    <t>Катыринский сельсовет</t>
  </si>
  <si>
    <t>Лобазовский сельсовет</t>
  </si>
  <si>
    <t>Плотавский сельсовет</t>
  </si>
  <si>
    <t>Старковский сельсовет</t>
  </si>
  <si>
    <t>Филипповский сельсовет</t>
  </si>
  <si>
    <t>Черницынский сельсовет</t>
  </si>
  <si>
    <t>Поныровский район</t>
  </si>
  <si>
    <t>поселок Поныри</t>
  </si>
  <si>
    <t>Верхне-Смородинский сельсовет</t>
  </si>
  <si>
    <t>Возовский сельсовет</t>
  </si>
  <si>
    <t xml:space="preserve">Горяйновский сельсовет </t>
  </si>
  <si>
    <t>Ольховатский сельсовет</t>
  </si>
  <si>
    <t>Первомайский сельсовет</t>
  </si>
  <si>
    <t>1-й Поныровский сельсовет</t>
  </si>
  <si>
    <t>2-й Поныровский сельсовет</t>
  </si>
  <si>
    <t>Пристенский район</t>
  </si>
  <si>
    <t>поселок Кировский</t>
  </si>
  <si>
    <t>поселок Пристень</t>
  </si>
  <si>
    <t>Бобрышевский сельсовет</t>
  </si>
  <si>
    <t>Нагольненский сельсовет</t>
  </si>
  <si>
    <t>Пристенский сельсовет</t>
  </si>
  <si>
    <t>Сазановский сельсовет</t>
  </si>
  <si>
    <t>Среднеольшанский  сельсовет</t>
  </si>
  <si>
    <t>Черновецкий сельсовет</t>
  </si>
  <si>
    <t>Ярыгинский сельсовет</t>
  </si>
  <si>
    <t>Рыльский район</t>
  </si>
  <si>
    <t>город Рыльск</t>
  </si>
  <si>
    <t>Александровский сельсовет</t>
  </si>
  <si>
    <t>Березниковский сельсовет</t>
  </si>
  <si>
    <t>Дуровский сельсовет</t>
  </si>
  <si>
    <t>Ивановский сельсовет</t>
  </si>
  <si>
    <t xml:space="preserve">Козинский сельсовет  </t>
  </si>
  <si>
    <t>Крупецкий сельсовет</t>
  </si>
  <si>
    <t>Малогнеушевский сельсовет</t>
  </si>
  <si>
    <t>Некрасовский сельсовет</t>
  </si>
  <si>
    <t>Нехаевский сельсовет</t>
  </si>
  <si>
    <t>Никольниковский сельсовет</t>
  </si>
  <si>
    <t>Новоивановский сельсовет</t>
  </si>
  <si>
    <t>Пригородненский сельсовет</t>
  </si>
  <si>
    <t>Щекинский сельсовет</t>
  </si>
  <si>
    <t>Советский район</t>
  </si>
  <si>
    <t>поселок Кшенский</t>
  </si>
  <si>
    <t>Верхнерагозецкий сельсовет</t>
  </si>
  <si>
    <t>Волжанский сельсовет</t>
  </si>
  <si>
    <t>Ледовский сельсовет</t>
  </si>
  <si>
    <t>Мансуровский сельсовет</t>
  </si>
  <si>
    <t>Михайлоанненский сельсовет</t>
  </si>
  <si>
    <t>Нижнеграйворонский сельсовет</t>
  </si>
  <si>
    <t>Советский сельсовет</t>
  </si>
  <si>
    <t>Солнцевский район</t>
  </si>
  <si>
    <t>поселок Солнцево</t>
  </si>
  <si>
    <t>Бунинский сельсовет</t>
  </si>
  <si>
    <t>Зуевский сельсовет</t>
  </si>
  <si>
    <t>Старолещинский сельсовет</t>
  </si>
  <si>
    <t>Субботинский сельсовет</t>
  </si>
  <si>
    <t>Суджанский район</t>
  </si>
  <si>
    <t>город Суджа</t>
  </si>
  <si>
    <t>Борковский сельсовет</t>
  </si>
  <si>
    <t>Воробжанский сельсовет</t>
  </si>
  <si>
    <t>Гончаровский сельсовет</t>
  </si>
  <si>
    <t>Гуевский сельсовет</t>
  </si>
  <si>
    <t>Замостянский сельсовет</t>
  </si>
  <si>
    <t>Заолешенский сельсовет</t>
  </si>
  <si>
    <t>Казачелокнянский сельсовет</t>
  </si>
  <si>
    <t>Малолокнянский сельсовет</t>
  </si>
  <si>
    <t>Мартыновский сельсовет</t>
  </si>
  <si>
    <t>Махновский сельсовет</t>
  </si>
  <si>
    <t>Плеховский сельсовет</t>
  </si>
  <si>
    <t>Погребской сельсовет</t>
  </si>
  <si>
    <t>Пореченский сельсовет</t>
  </si>
  <si>
    <t>Свердликовский сельсовет</t>
  </si>
  <si>
    <t>Уланковский сельсовет</t>
  </si>
  <si>
    <t>Тимский район</t>
  </si>
  <si>
    <t>поселок Тим</t>
  </si>
  <si>
    <t>Барковский сельсовет</t>
  </si>
  <si>
    <t>Быстрецкий сельсовет</t>
  </si>
  <si>
    <t>Выгорновский сельсовет</t>
  </si>
  <si>
    <t>Погоженский сельсовет</t>
  </si>
  <si>
    <t>Становской сельсовет</t>
  </si>
  <si>
    <t>Тимский сельсовет</t>
  </si>
  <si>
    <t xml:space="preserve">Успенский сельсовет </t>
  </si>
  <si>
    <t>Фатежский район</t>
  </si>
  <si>
    <t>город Фатеж</t>
  </si>
  <si>
    <t>Банинский сельсовет</t>
  </si>
  <si>
    <t>Большеанненковский сельсовет</t>
  </si>
  <si>
    <t>Большежировский сельсовет</t>
  </si>
  <si>
    <t>Верхнелюбажский сельсовет</t>
  </si>
  <si>
    <t>Верхнехотемльский сельсовет</t>
  </si>
  <si>
    <t>Глебовский сельсовет</t>
  </si>
  <si>
    <t>Миленинский сельсовет</t>
  </si>
  <si>
    <t>Молотычевский сельсовет</t>
  </si>
  <si>
    <t>Русановский сельсовет</t>
  </si>
  <si>
    <t>Хомутовский район</t>
  </si>
  <si>
    <t>поселок Хомутовка</t>
  </si>
  <si>
    <t>Гламаздинский сельсовет</t>
  </si>
  <si>
    <t>Дубовицкий сельсовет</t>
  </si>
  <si>
    <t>Калиновский сельсовет</t>
  </si>
  <si>
    <t>Ольховский сельсовет</t>
  </si>
  <si>
    <t>Романовский сельсовет</t>
  </si>
  <si>
    <t>Сальновский сельсовет</t>
  </si>
  <si>
    <t>Сковородневский сельсовет</t>
  </si>
  <si>
    <t>Черемисиновский район</t>
  </si>
  <si>
    <t>поселок Черемисиново</t>
  </si>
  <si>
    <t>Краснополянский сельсовет</t>
  </si>
  <si>
    <t>Ниженский сельсовет</t>
  </si>
  <si>
    <t xml:space="preserve">Петровский сельсовет </t>
  </si>
  <si>
    <t>Покровский сельсовет</t>
  </si>
  <si>
    <t>Стакановский сельсовет</t>
  </si>
  <si>
    <t>Удеревский сельсовет</t>
  </si>
  <si>
    <t>Щигровский район</t>
  </si>
  <si>
    <t>Большезмеинский сельсовет</t>
  </si>
  <si>
    <t>Вышнеольховатский сельсовет</t>
  </si>
  <si>
    <t>Вязовский сельсовет</t>
  </si>
  <si>
    <t>Защитенский сельсовет</t>
  </si>
  <si>
    <t>Касиновский сельсовет</t>
  </si>
  <si>
    <t>Косоржанский сельсовет</t>
  </si>
  <si>
    <t>Кривцовский сельсовет</t>
  </si>
  <si>
    <t>Крутовский сельсовет</t>
  </si>
  <si>
    <t>Мелехинский сельсовет</t>
  </si>
  <si>
    <t>Озерский сельсовет</t>
  </si>
  <si>
    <t xml:space="preserve">Охочевский сельсовет </t>
  </si>
  <si>
    <t>Теребужский сельсовет</t>
  </si>
  <si>
    <t>Титовский сельсовет</t>
  </si>
  <si>
    <t>Троицкокраснянский сельсовет</t>
  </si>
  <si>
    <t>Попово-Лежачанский сельсовет</t>
  </si>
  <si>
    <t>Итого поселения</t>
  </si>
  <si>
    <t>Наименование МО</t>
  </si>
  <si>
    <t>прочие расходы</t>
  </si>
  <si>
    <t>Всего расходы</t>
  </si>
  <si>
    <t>Беловский муниципальный район</t>
  </si>
  <si>
    <t>Большесолдатский муниципальный район</t>
  </si>
  <si>
    <t>Глушковский муниципальный район</t>
  </si>
  <si>
    <t>Горшеченский муниципальный район</t>
  </si>
  <si>
    <t>Дмитриевский муниципальный район</t>
  </si>
  <si>
    <t>Железногорский муниципальный район</t>
  </si>
  <si>
    <t>Золотухинский муниципальный район</t>
  </si>
  <si>
    <t>Касторенский муниципальный район</t>
  </si>
  <si>
    <t>Конышевский муниципальный район</t>
  </si>
  <si>
    <t>Кореневский муниципальный район</t>
  </si>
  <si>
    <t>Курский муниципальный район</t>
  </si>
  <si>
    <t>Курчатовский муниципальный район</t>
  </si>
  <si>
    <t>Льговский муниципальный район</t>
  </si>
  <si>
    <t>Мантуровский муниципальный район</t>
  </si>
  <si>
    <t>Медвенский муниципальный район</t>
  </si>
  <si>
    <t>Обоянский муниципальный район</t>
  </si>
  <si>
    <t>Октябрьский муниципальный район</t>
  </si>
  <si>
    <t>Поныровский муниципальный район</t>
  </si>
  <si>
    <t>Пристенский муниципальный район</t>
  </si>
  <si>
    <t>Рыльский муниципальный район</t>
  </si>
  <si>
    <t>Советский муниципальный район</t>
  </si>
  <si>
    <t>Солнцевский муниципальный район</t>
  </si>
  <si>
    <t>Суджанский муниципальный район</t>
  </si>
  <si>
    <t>Тимский муниципальный район</t>
  </si>
  <si>
    <t>Фатежский муниципальный район</t>
  </si>
  <si>
    <t>Хомутовский муниципальный район</t>
  </si>
  <si>
    <t>Черемисиновский муниципальный район</t>
  </si>
  <si>
    <t>Щигровский муниципальный район</t>
  </si>
  <si>
    <t>1.</t>
  </si>
  <si>
    <t>г.Железногорск</t>
  </si>
  <si>
    <t>2.</t>
  </si>
  <si>
    <t>г.Курск</t>
  </si>
  <si>
    <t>3.</t>
  </si>
  <si>
    <t>г.Курчатов</t>
  </si>
  <si>
    <t>4.</t>
  </si>
  <si>
    <t>г.Льгов</t>
  </si>
  <si>
    <t>5.</t>
  </si>
  <si>
    <t>г.Щигры</t>
  </si>
  <si>
    <t>Итого города</t>
  </si>
  <si>
    <t>Всего местные бюджеты</t>
  </si>
  <si>
    <t>Итого муниципальные районы</t>
  </si>
  <si>
    <t>з/плата с начислен.       (КОСГУ 211;213)</t>
  </si>
  <si>
    <t>коммунальные услуги     (КОСГУ 223)</t>
  </si>
  <si>
    <t>социальные выплаты (КОСГУ 260)</t>
  </si>
  <si>
    <t>капитальные вложения      (КОСГУ 310)</t>
  </si>
  <si>
    <t>коммунальные услуги             (КОСГУ 223)</t>
  </si>
  <si>
    <t>Темп роста (%)</t>
  </si>
  <si>
    <t xml:space="preserve"> 6.5</t>
  </si>
  <si>
    <t xml:space="preserve"> 6.8</t>
  </si>
  <si>
    <t xml:space="preserve"> 6.10</t>
  </si>
  <si>
    <t xml:space="preserve"> 6.12</t>
  </si>
  <si>
    <t xml:space="preserve"> 20.5</t>
  </si>
  <si>
    <t xml:space="preserve"> 20.11</t>
  </si>
  <si>
    <t xml:space="preserve"> 20.14</t>
  </si>
  <si>
    <t>Исполнено на 01.08.19г.</t>
  </si>
  <si>
    <t>Информация об исполнении бюджетов муниципальных образований Курской области на 01.09.2019г.</t>
  </si>
  <si>
    <t>Исполнено на 01.09.19г.</t>
  </si>
  <si>
    <t>Исполнено на 01.09.20г.</t>
  </si>
  <si>
    <t>Информация об исполнении бюджетов МО Обоянского района на 01.09.2020г.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</si>
</sst>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_-* #,##0\ &quot;р.&quot;_-;\-* #,##0\ &quot;р.&quot;_-;_-* &quot;-&quot;\ &quot;р.&quot;_-;_-@_-"/>
    <numFmt numFmtId="174" formatCode="_-* #,##0.00\ _р_._-;\-* #,##0.00\ _р_._-;_-* &quot;-&quot;??\ _р_._-;_-@_-"/>
    <numFmt numFmtId="175" formatCode="_-* #,##0\ _р_._-;\-* #,##0\ _р_._-;_-* &quot;-&quot;\ _р_._-;_-@_-"/>
    <numFmt numFmtId="176" formatCode="_-* #,##0.000\ _р_._-;\-* #,##0.000\ _р_._-;_-* &quot;-&quot;??\ _р_._-;_-@_-"/>
    <numFmt numFmtId="177" formatCode="0.000"/>
    <numFmt numFmtId="178" formatCode="#,##0.0"/>
    <numFmt numFmtId="179" formatCode="#,##0.000"/>
    <numFmt numFmtId="180" formatCode="_-* #,##0.000_р_._-;\-* #,##0.000_р_._-;_-* &quot;-&quot;??_р_._-;_-@_-"/>
    <numFmt numFmtId="181" formatCode="_-* #,##0.0000\ _р_._-;\-* #,##0.0000\ _р_._-;_-* &quot;-&quot;??\ _р_._-;_-@_-"/>
    <numFmt numFmtId="182" formatCode="_-* #,##0.0\ _р_._-;\-* #,##0.0\ _р_._-;_-* &quot;-&quot;??\ _р_._-;_-@_-"/>
    <numFmt numFmtId="183" formatCode="0.0000"/>
    <numFmt numFmtId="184" formatCode="#,##0.0000"/>
    <numFmt numFmtId="185" formatCode="0.0"/>
    <numFmt numFmtId="186" formatCode="#,##0.00000"/>
    <numFmt numFmtId="187" formatCode="_-* #,##0\ _р_._-;\-* #,##0\ _р_._-;_-* &quot;-&quot;??\ _р_._-;_-@_-"/>
    <numFmt numFmtId="188" formatCode="_-* #,##0.000_р_._-;\-* #,##0.000_р_._-;_-* &quot;-&quot;???_р_._-;_-@_-"/>
    <numFmt numFmtId="189" formatCode="_-* #,##0.00000\ _р_._-;\-* #,##0.00000\ _р_._-;_-* &quot;-&quot;??\ _р_._-;_-@_-"/>
    <numFmt numFmtId="190" formatCode="_-* #,##0.000000\ _р_._-;\-* #,##0.000000\ _р_._-;_-* &quot;-&quot;??\ _р_._-;_-@_-"/>
    <numFmt numFmtId="191" formatCode="#,##0.000000"/>
    <numFmt numFmtId="192" formatCode="_-* #,##0.0000_р_._-;\-* #,##0.0000_р_._-;_-* &quot;-&quot;????_р_._-;_-@_-"/>
    <numFmt numFmtId="193" formatCode="0.0000000000"/>
    <numFmt numFmtId="194" formatCode="0.00000000000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_-* #,##0.00000_р_._-;\-* #,##0.00000_р_._-;_-* &quot;-&quot;?????_р_._-;_-@_-"/>
    <numFmt numFmtId="201" formatCode="_-* #,##0.0000000\ _р_._-;\-* #,##0.0000000\ _р_._-;_-* &quot;-&quot;??\ _р_._-;_-@_-"/>
    <numFmt numFmtId="202" formatCode="_-* #,##0.00000000\ _р_._-;\-* #,##0.00000000\ _р_._-;_-* &quot;-&quot;??\ _р_._-;_-@_-"/>
    <numFmt numFmtId="203" formatCode="_-* #,##0.000000000\ _р_._-;\-* #,##0.000000000\ _р_._-;_-* &quot;-&quot;??\ _р_._-;_-@_-"/>
    <numFmt numFmtId="204" formatCode="_-* #,##0.0000_р_._-;\-* #,##0.0000_р_._-;_-* &quot;-&quot;??_р_._-;_-@_-"/>
    <numFmt numFmtId="205" formatCode="_-* #,##0.00000_р_._-;\-* #,##0.00000_р_._-;_-* &quot;-&quot;??_р_._-;_-@_-"/>
    <numFmt numFmtId="206" formatCode="_-* #,##0.000000_р_._-;\-* #,##0.000000_р_._-;_-* &quot;-&quot;??_р_._-;_-@_-"/>
    <numFmt numFmtId="207" formatCode="_-* #,##0.0000000_р_._-;\-* #,##0.0000000_р_._-;_-* &quot;-&quot;??_р_._-;_-@_-"/>
  </numFmts>
  <fonts count="32">
    <font>
      <sz val="10"/>
      <name val="Arial Cyr"/>
      <family val="0"/>
    </font>
    <font>
      <u val="single"/>
      <sz val="7.2"/>
      <color indexed="12"/>
      <name val="Times New Roman Cyr"/>
      <family val="0"/>
    </font>
    <font>
      <sz val="12"/>
      <name val="Times New Roman Cyr"/>
      <family val="0"/>
    </font>
    <font>
      <u val="single"/>
      <sz val="7.2"/>
      <color indexed="36"/>
      <name val="Times New Roman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10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2"/>
      <name val="Cambria"/>
      <family val="2"/>
    </font>
    <font>
      <sz val="11"/>
      <color indexed="19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name val="Palatino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name val="Times New Roman Cyr"/>
      <family val="1"/>
    </font>
    <font>
      <sz val="10"/>
      <name val="Times New Roman Cyr"/>
      <family val="0"/>
    </font>
    <font>
      <b/>
      <sz val="10"/>
      <name val="Times New Roman CYR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119">
    <xf numFmtId="0" fontId="0" fillId="0" borderId="0" xfId="0" applyAlignment="1">
      <alignment/>
    </xf>
    <xf numFmtId="49" fontId="30" fillId="0" borderId="10" xfId="53" applyNumberFormat="1" applyFont="1" applyFill="1" applyBorder="1" applyAlignment="1">
      <alignment horizontal="center"/>
      <protection/>
    </xf>
    <xf numFmtId="49" fontId="4" fillId="0" borderId="11" xfId="53" applyNumberFormat="1" applyFont="1" applyFill="1" applyBorder="1" applyAlignment="1">
      <alignment horizontal="center"/>
      <protection/>
    </xf>
    <xf numFmtId="49" fontId="4" fillId="0" borderId="10" xfId="53" applyNumberFormat="1" applyFont="1" applyFill="1" applyBorder="1" applyAlignment="1">
      <alignment horizontal="center"/>
      <protection/>
    </xf>
    <xf numFmtId="49" fontId="5" fillId="18" borderId="10" xfId="53" applyNumberFormat="1" applyFont="1" applyFill="1" applyBorder="1" applyAlignment="1">
      <alignment horizontal="center"/>
      <protection/>
    </xf>
    <xf numFmtId="49" fontId="4" fillId="0" borderId="12" xfId="53" applyNumberFormat="1" applyFont="1" applyFill="1" applyBorder="1" applyAlignment="1">
      <alignment horizontal="center"/>
      <protection/>
    </xf>
    <xf numFmtId="3" fontId="4" fillId="0" borderId="13" xfId="0" applyNumberFormat="1" applyFont="1" applyBorder="1" applyAlignment="1">
      <alignment horizontal="center"/>
    </xf>
    <xf numFmtId="3" fontId="4" fillId="0" borderId="13" xfId="0" applyNumberFormat="1" applyFont="1" applyFill="1" applyBorder="1" applyAlignment="1">
      <alignment horizontal="center" wrapText="1"/>
    </xf>
    <xf numFmtId="49" fontId="30" fillId="18" borderId="10" xfId="53" applyNumberFormat="1" applyFont="1" applyFill="1" applyBorder="1" applyAlignment="1">
      <alignment horizontal="center"/>
      <protection/>
    </xf>
    <xf numFmtId="0" fontId="29" fillId="18" borderId="14" xfId="53" applyFont="1" applyFill="1" applyBorder="1" applyAlignment="1">
      <alignment horizontal="left" wrapText="1"/>
      <protection/>
    </xf>
    <xf numFmtId="3" fontId="5" fillId="18" borderId="13" xfId="0" applyNumberFormat="1" applyFont="1" applyFill="1" applyBorder="1" applyAlignment="1">
      <alignment horizontal="center" wrapText="1"/>
    </xf>
    <xf numFmtId="3" fontId="5" fillId="18" borderId="15" xfId="0" applyNumberFormat="1" applyFont="1" applyFill="1" applyBorder="1" applyAlignment="1">
      <alignment horizontal="center" wrapText="1"/>
    </xf>
    <xf numFmtId="178" fontId="5" fillId="18" borderId="13" xfId="0" applyNumberFormat="1" applyFont="1" applyFill="1" applyBorder="1" applyAlignment="1">
      <alignment horizontal="center" wrapText="1"/>
    </xf>
    <xf numFmtId="178" fontId="5" fillId="18" borderId="15" xfId="0" applyNumberFormat="1" applyFont="1" applyFill="1" applyBorder="1" applyAlignment="1">
      <alignment horizontal="center" wrapText="1"/>
    </xf>
    <xf numFmtId="49" fontId="5" fillId="18" borderId="11" xfId="53" applyNumberFormat="1" applyFont="1" applyFill="1" applyBorder="1" applyAlignment="1">
      <alignment horizontal="center"/>
      <protection/>
    </xf>
    <xf numFmtId="0" fontId="5" fillId="18" borderId="14" xfId="53" applyFont="1" applyFill="1" applyBorder="1" applyAlignment="1">
      <alignment horizontal="left" vertical="top"/>
      <protection/>
    </xf>
    <xf numFmtId="3" fontId="5" fillId="18" borderId="13" xfId="53" applyNumberFormat="1" applyFont="1" applyFill="1" applyBorder="1" applyAlignment="1">
      <alignment horizontal="center"/>
      <protection/>
    </xf>
    <xf numFmtId="3" fontId="5" fillId="18" borderId="15" xfId="53" applyNumberFormat="1" applyFont="1" applyFill="1" applyBorder="1" applyAlignment="1">
      <alignment horizontal="center"/>
      <protection/>
    </xf>
    <xf numFmtId="0" fontId="5" fillId="18" borderId="16" xfId="53" applyFont="1" applyFill="1" applyBorder="1" applyAlignment="1">
      <alignment horizontal="left" vertical="top"/>
      <protection/>
    </xf>
    <xf numFmtId="3" fontId="5" fillId="18" borderId="13" xfId="0" applyNumberFormat="1" applyFont="1" applyFill="1" applyBorder="1" applyAlignment="1">
      <alignment horizontal="center"/>
    </xf>
    <xf numFmtId="0" fontId="28" fillId="0" borderId="17" xfId="0" applyFont="1" applyFill="1" applyBorder="1" applyAlignment="1">
      <alignment horizontal="justify"/>
    </xf>
    <xf numFmtId="0" fontId="28" fillId="0" borderId="18" xfId="0" applyFont="1" applyFill="1" applyBorder="1" applyAlignment="1">
      <alignment horizontal="justify"/>
    </xf>
    <xf numFmtId="3" fontId="5" fillId="0" borderId="18" xfId="0" applyNumberFormat="1" applyFont="1" applyFill="1" applyBorder="1" applyAlignment="1">
      <alignment horizontal="center" wrapText="1"/>
    </xf>
    <xf numFmtId="0" fontId="27" fillId="0" borderId="19" xfId="0" applyFont="1" applyFill="1" applyBorder="1" applyAlignment="1">
      <alignment horizontal="justify"/>
    </xf>
    <xf numFmtId="3" fontId="28" fillId="0" borderId="18" xfId="0" applyNumberFormat="1" applyFont="1" applyFill="1" applyBorder="1" applyAlignment="1">
      <alignment horizontal="justify"/>
    </xf>
    <xf numFmtId="3" fontId="27" fillId="0" borderId="19" xfId="0" applyNumberFormat="1" applyFont="1" applyFill="1" applyBorder="1" applyAlignment="1">
      <alignment horizontal="justify"/>
    </xf>
    <xf numFmtId="3" fontId="26" fillId="0" borderId="20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49" fontId="30" fillId="0" borderId="11" xfId="53" applyNumberFormat="1" applyFont="1" applyFill="1" applyBorder="1" applyAlignment="1">
      <alignment horizontal="center"/>
      <protection/>
    </xf>
    <xf numFmtId="178" fontId="4" fillId="0" borderId="13" xfId="0" applyNumberFormat="1" applyFont="1" applyFill="1" applyBorder="1" applyAlignment="1">
      <alignment horizontal="center" wrapText="1"/>
    </xf>
    <xf numFmtId="178" fontId="4" fillId="0" borderId="15" xfId="0" applyNumberFormat="1" applyFont="1" applyFill="1" applyBorder="1" applyAlignment="1">
      <alignment horizontal="center" wrapText="1"/>
    </xf>
    <xf numFmtId="3" fontId="4" fillId="0" borderId="14" xfId="0" applyNumberFormat="1" applyFont="1" applyFill="1" applyBorder="1" applyAlignment="1">
      <alignment wrapText="1"/>
    </xf>
    <xf numFmtId="0" fontId="4" fillId="0" borderId="14" xfId="53" applyFont="1" applyFill="1" applyBorder="1" applyAlignment="1">
      <alignment vertical="top"/>
      <protection/>
    </xf>
    <xf numFmtId="0" fontId="24" fillId="0" borderId="14" xfId="0" applyFont="1" applyFill="1" applyBorder="1" applyAlignment="1">
      <alignment horizontal="left" vertical="center" wrapText="1"/>
    </xf>
    <xf numFmtId="49" fontId="4" fillId="18" borderId="12" xfId="53" applyNumberFormat="1" applyFont="1" applyFill="1" applyBorder="1" applyAlignment="1">
      <alignment horizontal="center"/>
      <protection/>
    </xf>
    <xf numFmtId="49" fontId="5" fillId="18" borderId="24" xfId="0" applyNumberFormat="1" applyFont="1" applyFill="1" applyBorder="1" applyAlignment="1">
      <alignment horizontal="center" vertical="center"/>
    </xf>
    <xf numFmtId="3" fontId="5" fillId="18" borderId="25" xfId="0" applyNumberFormat="1" applyFont="1" applyFill="1" applyBorder="1" applyAlignment="1">
      <alignment wrapText="1"/>
    </xf>
    <xf numFmtId="178" fontId="5" fillId="18" borderId="26" xfId="0" applyNumberFormat="1" applyFont="1" applyFill="1" applyBorder="1" applyAlignment="1">
      <alignment horizontal="center" wrapText="1"/>
    </xf>
    <xf numFmtId="178" fontId="5" fillId="18" borderId="27" xfId="0" applyNumberFormat="1" applyFont="1" applyFill="1" applyBorder="1" applyAlignment="1">
      <alignment horizontal="center" wrapText="1"/>
    </xf>
    <xf numFmtId="3" fontId="4" fillId="0" borderId="28" xfId="0" applyNumberFormat="1" applyFont="1" applyFill="1" applyBorder="1" applyAlignment="1">
      <alignment wrapText="1"/>
    </xf>
    <xf numFmtId="178" fontId="4" fillId="0" borderId="29" xfId="0" applyNumberFormat="1" applyFont="1" applyFill="1" applyBorder="1" applyAlignment="1">
      <alignment horizontal="center" wrapText="1"/>
    </xf>
    <xf numFmtId="178" fontId="4" fillId="0" borderId="30" xfId="0" applyNumberFormat="1" applyFont="1" applyFill="1" applyBorder="1" applyAlignment="1">
      <alignment horizont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178" fontId="4" fillId="0" borderId="31" xfId="0" applyNumberFormat="1" applyFont="1" applyFill="1" applyBorder="1" applyAlignment="1">
      <alignment horizontal="center" wrapText="1"/>
    </xf>
    <xf numFmtId="0" fontId="28" fillId="0" borderId="32" xfId="0" applyFont="1" applyFill="1" applyBorder="1" applyAlignment="1">
      <alignment horizontal="justify"/>
    </xf>
    <xf numFmtId="3" fontId="6" fillId="0" borderId="33" xfId="0" applyNumberFormat="1" applyFont="1" applyFill="1" applyBorder="1" applyAlignment="1">
      <alignment horizontal="center" vertical="center" wrapText="1"/>
    </xf>
    <xf numFmtId="178" fontId="5" fillId="18" borderId="31" xfId="0" applyNumberFormat="1" applyFont="1" applyFill="1" applyBorder="1" applyAlignment="1">
      <alignment horizontal="center" wrapText="1"/>
    </xf>
    <xf numFmtId="178" fontId="5" fillId="18" borderId="34" xfId="0" applyNumberFormat="1" applyFont="1" applyFill="1" applyBorder="1" applyAlignment="1">
      <alignment horizontal="center" wrapText="1"/>
    </xf>
    <xf numFmtId="3" fontId="5" fillId="18" borderId="15" xfId="0" applyNumberFormat="1" applyFont="1" applyFill="1" applyBorder="1" applyAlignment="1">
      <alignment horizontal="center"/>
    </xf>
    <xf numFmtId="3" fontId="5" fillId="18" borderId="24" xfId="53" applyNumberFormat="1" applyFont="1" applyFill="1" applyBorder="1" applyAlignment="1">
      <alignment horizontal="center"/>
      <protection/>
    </xf>
    <xf numFmtId="3" fontId="5" fillId="18" borderId="26" xfId="53" applyNumberFormat="1" applyFont="1" applyFill="1" applyBorder="1" applyAlignment="1">
      <alignment horizontal="center"/>
      <protection/>
    </xf>
    <xf numFmtId="3" fontId="5" fillId="18" borderId="27" xfId="53" applyNumberFormat="1" applyFont="1" applyFill="1" applyBorder="1" applyAlignment="1">
      <alignment horizontal="center"/>
      <protection/>
    </xf>
    <xf numFmtId="3" fontId="4" fillId="0" borderId="35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8" xfId="0" applyNumberFormat="1" applyFont="1" applyFill="1" applyBorder="1" applyAlignment="1">
      <alignment horizontal="center" wrapText="1"/>
    </xf>
    <xf numFmtId="3" fontId="4" fillId="0" borderId="19" xfId="0" applyNumberFormat="1" applyFont="1" applyBorder="1" applyAlignment="1">
      <alignment horizontal="center"/>
    </xf>
    <xf numFmtId="3" fontId="4" fillId="0" borderId="35" xfId="0" applyNumberFormat="1" applyFont="1" applyFill="1" applyBorder="1" applyAlignment="1">
      <alignment horizontal="center" wrapText="1"/>
    </xf>
    <xf numFmtId="49" fontId="30" fillId="0" borderId="17" xfId="53" applyNumberFormat="1" applyFont="1" applyFill="1" applyBorder="1" applyAlignment="1">
      <alignment horizontal="center"/>
      <protection/>
    </xf>
    <xf numFmtId="3" fontId="4" fillId="0" borderId="36" xfId="0" applyNumberFormat="1" applyFont="1" applyFill="1" applyBorder="1" applyAlignment="1">
      <alignment wrapText="1"/>
    </xf>
    <xf numFmtId="178" fontId="4" fillId="0" borderId="32" xfId="0" applyNumberFormat="1" applyFont="1" applyFill="1" applyBorder="1" applyAlignment="1">
      <alignment horizontal="center" wrapText="1"/>
    </xf>
    <xf numFmtId="178" fontId="4" fillId="0" borderId="18" xfId="0" applyNumberFormat="1" applyFont="1" applyFill="1" applyBorder="1" applyAlignment="1">
      <alignment horizontal="center" wrapText="1"/>
    </xf>
    <xf numFmtId="178" fontId="4" fillId="0" borderId="19" xfId="0" applyNumberFormat="1" applyFont="1" applyFill="1" applyBorder="1" applyAlignment="1">
      <alignment horizontal="center" wrapText="1"/>
    </xf>
    <xf numFmtId="49" fontId="31" fillId="18" borderId="37" xfId="53" applyNumberFormat="1" applyFont="1" applyFill="1" applyBorder="1" applyAlignment="1">
      <alignment horizontal="center"/>
      <protection/>
    </xf>
    <xf numFmtId="3" fontId="5" fillId="18" borderId="38" xfId="0" applyNumberFormat="1" applyFont="1" applyFill="1" applyBorder="1" applyAlignment="1">
      <alignment wrapText="1"/>
    </xf>
    <xf numFmtId="3" fontId="5" fillId="18" borderId="37" xfId="53" applyNumberFormat="1" applyFont="1" applyFill="1" applyBorder="1" applyAlignment="1">
      <alignment horizontal="center"/>
      <protection/>
    </xf>
    <xf numFmtId="3" fontId="5" fillId="18" borderId="35" xfId="53" applyNumberFormat="1" applyFont="1" applyFill="1" applyBorder="1" applyAlignment="1">
      <alignment horizontal="center"/>
      <protection/>
    </xf>
    <xf numFmtId="3" fontId="5" fillId="18" borderId="39" xfId="53" applyNumberFormat="1" applyFont="1" applyFill="1" applyBorder="1" applyAlignment="1">
      <alignment horizontal="center"/>
      <protection/>
    </xf>
    <xf numFmtId="178" fontId="5" fillId="18" borderId="40" xfId="0" applyNumberFormat="1" applyFont="1" applyFill="1" applyBorder="1" applyAlignment="1">
      <alignment horizontal="center" wrapText="1"/>
    </xf>
    <xf numFmtId="178" fontId="5" fillId="18" borderId="35" xfId="0" applyNumberFormat="1" applyFont="1" applyFill="1" applyBorder="1" applyAlignment="1">
      <alignment horizontal="center" wrapText="1"/>
    </xf>
    <xf numFmtId="178" fontId="5" fillId="18" borderId="39" xfId="0" applyNumberFormat="1" applyFont="1" applyFill="1" applyBorder="1" applyAlignment="1">
      <alignment horizontal="center" wrapText="1"/>
    </xf>
    <xf numFmtId="49" fontId="4" fillId="19" borderId="10" xfId="53" applyNumberFormat="1" applyFont="1" applyFill="1" applyBorder="1" applyAlignment="1">
      <alignment horizontal="center"/>
      <protection/>
    </xf>
    <xf numFmtId="49" fontId="4" fillId="19" borderId="12" xfId="53" applyNumberFormat="1" applyFont="1" applyFill="1" applyBorder="1" applyAlignment="1">
      <alignment horizontal="center"/>
      <protection/>
    </xf>
    <xf numFmtId="3" fontId="4" fillId="0" borderId="40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28" fillId="0" borderId="32" xfId="0" applyNumberFormat="1" applyFont="1" applyFill="1" applyBorder="1" applyAlignment="1">
      <alignment horizontal="justify"/>
    </xf>
    <xf numFmtId="3" fontId="4" fillId="0" borderId="41" xfId="0" applyNumberFormat="1" applyFont="1" applyFill="1" applyBorder="1" applyAlignment="1">
      <alignment horizontal="center" vertical="center" wrapText="1"/>
    </xf>
    <xf numFmtId="3" fontId="5" fillId="18" borderId="40" xfId="53" applyNumberFormat="1" applyFont="1" applyFill="1" applyBorder="1" applyAlignment="1">
      <alignment horizontal="center"/>
      <protection/>
    </xf>
    <xf numFmtId="3" fontId="5" fillId="18" borderId="34" xfId="53" applyNumberFormat="1" applyFont="1" applyFill="1" applyBorder="1" applyAlignment="1">
      <alignment horizontal="center"/>
      <protection/>
    </xf>
    <xf numFmtId="0" fontId="4" fillId="19" borderId="14" xfId="53" applyFont="1" applyFill="1" applyBorder="1" applyAlignment="1">
      <alignment vertical="top"/>
      <protection/>
    </xf>
    <xf numFmtId="3" fontId="5" fillId="20" borderId="13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5" fillId="20" borderId="16" xfId="53" applyFont="1" applyFill="1" applyBorder="1" applyAlignment="1">
      <alignment horizontal="left" vertical="top"/>
      <protection/>
    </xf>
    <xf numFmtId="3" fontId="5" fillId="20" borderId="10" xfId="0" applyNumberFormat="1" applyFont="1" applyFill="1" applyBorder="1" applyAlignment="1">
      <alignment horizontal="center"/>
    </xf>
    <xf numFmtId="3" fontId="5" fillId="20" borderId="15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3" fontId="4" fillId="0" borderId="20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29" xfId="0" applyNumberFormat="1" applyFont="1" applyFill="1" applyBorder="1" applyAlignment="1">
      <alignment horizontal="center" wrapText="1"/>
    </xf>
    <xf numFmtId="3" fontId="5" fillId="18" borderId="10" xfId="0" applyNumberFormat="1" applyFont="1" applyFill="1" applyBorder="1" applyAlignment="1">
      <alignment horizontal="center" wrapText="1"/>
    </xf>
    <xf numFmtId="3" fontId="5" fillId="18" borderId="10" xfId="53" applyNumberFormat="1" applyFont="1" applyFill="1" applyBorder="1" applyAlignment="1">
      <alignment horizontal="center"/>
      <protection/>
    </xf>
    <xf numFmtId="3" fontId="4" fillId="0" borderId="17" xfId="0" applyNumberFormat="1" applyFont="1" applyBorder="1" applyAlignment="1">
      <alignment horizontal="center"/>
    </xf>
    <xf numFmtId="3" fontId="28" fillId="0" borderId="17" xfId="0" applyNumberFormat="1" applyFont="1" applyFill="1" applyBorder="1" applyAlignment="1">
      <alignment horizontal="justify"/>
    </xf>
    <xf numFmtId="3" fontId="4" fillId="0" borderId="37" xfId="0" applyNumberFormat="1" applyFont="1" applyBorder="1" applyAlignment="1">
      <alignment horizontal="center"/>
    </xf>
    <xf numFmtId="3" fontId="4" fillId="0" borderId="39" xfId="0" applyNumberFormat="1" applyFont="1" applyBorder="1" applyAlignment="1">
      <alignment horizontal="center"/>
    </xf>
    <xf numFmtId="3" fontId="5" fillId="18" borderId="12" xfId="53" applyNumberFormat="1" applyFont="1" applyFill="1" applyBorder="1" applyAlignment="1">
      <alignment horizontal="center"/>
      <protection/>
    </xf>
    <xf numFmtId="3" fontId="5" fillId="18" borderId="14" xfId="53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3" fontId="26" fillId="0" borderId="42" xfId="0" applyNumberFormat="1" applyFont="1" applyFill="1" applyBorder="1" applyAlignment="1">
      <alignment horizontal="center" wrapText="1"/>
    </xf>
    <xf numFmtId="3" fontId="26" fillId="0" borderId="43" xfId="0" applyNumberFormat="1" applyFont="1" applyFill="1" applyBorder="1" applyAlignment="1">
      <alignment horizontal="center" wrapText="1"/>
    </xf>
    <xf numFmtId="3" fontId="5" fillId="0" borderId="44" xfId="0" applyNumberFormat="1" applyFont="1" applyFill="1" applyBorder="1" applyAlignment="1">
      <alignment horizontal="center" wrapText="1"/>
    </xf>
    <xf numFmtId="3" fontId="5" fillId="0" borderId="45" xfId="0" applyNumberFormat="1" applyFont="1" applyFill="1" applyBorder="1" applyAlignment="1">
      <alignment horizontal="center" wrapText="1"/>
    </xf>
    <xf numFmtId="3" fontId="7" fillId="0" borderId="46" xfId="0" applyNumberFormat="1" applyFont="1" applyFill="1" applyBorder="1" applyAlignment="1">
      <alignment horizontal="center" vertical="center" wrapText="1"/>
    </xf>
    <xf numFmtId="3" fontId="7" fillId="0" borderId="47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horizontal="center" wrapText="1"/>
    </xf>
    <xf numFmtId="3" fontId="7" fillId="0" borderId="48" xfId="0" applyNumberFormat="1" applyFont="1" applyFill="1" applyBorder="1" applyAlignment="1">
      <alignment horizontal="center" vertical="center" wrapText="1"/>
    </xf>
    <xf numFmtId="3" fontId="7" fillId="0" borderId="46" xfId="0" applyNumberFormat="1" applyFont="1" applyFill="1" applyBorder="1" applyAlignment="1">
      <alignment horizontal="center" wrapText="1"/>
    </xf>
    <xf numFmtId="3" fontId="7" fillId="0" borderId="47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4"/>
  <sheetViews>
    <sheetView view="pageBreakPreview" zoomScale="85" zoomScaleSheetLayoutView="85" zoomScalePageLayoutView="0" workbookViewId="0" topLeftCell="A1">
      <pane xSplit="2" ySplit="4" topLeftCell="C27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296" sqref="G296"/>
    </sheetView>
  </sheetViews>
  <sheetFormatPr defaultColWidth="9.00390625" defaultRowHeight="12.75"/>
  <cols>
    <col min="1" max="1" width="5.125" style="0" customWidth="1"/>
    <col min="2" max="2" width="38.00390625" style="0" customWidth="1"/>
    <col min="3" max="3" width="10.375" style="0" customWidth="1"/>
    <col min="4" max="4" width="11.75390625" style="0" customWidth="1"/>
    <col min="5" max="5" width="9.75390625" style="0" customWidth="1"/>
    <col min="6" max="7" width="10.625" style="0" customWidth="1"/>
    <col min="8" max="8" width="10.375" style="0" customWidth="1"/>
  </cols>
  <sheetData>
    <row r="1" spans="1:8" ht="42" customHeight="1" thickBot="1">
      <c r="A1" s="115" t="s">
        <v>691</v>
      </c>
      <c r="B1" s="115"/>
      <c r="C1" s="115"/>
      <c r="D1" s="115"/>
      <c r="E1" s="115"/>
      <c r="F1" s="115"/>
      <c r="G1" s="115"/>
      <c r="H1" s="115"/>
    </row>
    <row r="2" spans="1:8" ht="14.25" customHeight="1">
      <c r="A2" s="109"/>
      <c r="B2" s="111" t="s">
        <v>633</v>
      </c>
      <c r="C2" s="113" t="s">
        <v>690</v>
      </c>
      <c r="D2" s="113"/>
      <c r="E2" s="113"/>
      <c r="F2" s="113"/>
      <c r="G2" s="113"/>
      <c r="H2" s="114"/>
    </row>
    <row r="3" spans="1:8" ht="57" thickBot="1">
      <c r="A3" s="110"/>
      <c r="B3" s="112"/>
      <c r="C3" s="79" t="s">
        <v>677</v>
      </c>
      <c r="D3" s="24" t="s">
        <v>681</v>
      </c>
      <c r="E3" s="24" t="s">
        <v>679</v>
      </c>
      <c r="F3" s="24" t="s">
        <v>680</v>
      </c>
      <c r="G3" s="22" t="s">
        <v>634</v>
      </c>
      <c r="H3" s="25" t="s">
        <v>635</v>
      </c>
    </row>
    <row r="4" spans="1:8" ht="13.5" thickBot="1">
      <c r="A4" s="26">
        <v>1</v>
      </c>
      <c r="B4" s="27">
        <v>2</v>
      </c>
      <c r="C4" s="80">
        <v>9</v>
      </c>
      <c r="D4" s="28">
        <v>10</v>
      </c>
      <c r="E4" s="28">
        <v>11</v>
      </c>
      <c r="F4" s="28">
        <v>12</v>
      </c>
      <c r="G4" s="28">
        <v>13</v>
      </c>
      <c r="H4" s="29">
        <v>14</v>
      </c>
    </row>
    <row r="5" spans="1:8" ht="25.5" customHeight="1">
      <c r="A5" s="30">
        <v>1</v>
      </c>
      <c r="B5" s="41" t="s">
        <v>636</v>
      </c>
      <c r="C5" s="94">
        <v>179309.047</v>
      </c>
      <c r="D5" s="95">
        <v>10947.797</v>
      </c>
      <c r="E5" s="95">
        <v>21915.245</v>
      </c>
      <c r="F5" s="95">
        <v>17430.845</v>
      </c>
      <c r="G5" s="99">
        <f>H5-C5-D5-E5-F5</f>
        <v>53526.92099999999</v>
      </c>
      <c r="H5" s="96">
        <v>283129.855</v>
      </c>
    </row>
    <row r="6" spans="1:8" ht="24" customHeight="1">
      <c r="A6" s="1">
        <v>2</v>
      </c>
      <c r="B6" s="33" t="s">
        <v>637</v>
      </c>
      <c r="C6" s="45">
        <v>151713.809</v>
      </c>
      <c r="D6" s="6">
        <v>8427.387</v>
      </c>
      <c r="E6" s="6">
        <v>18456.549</v>
      </c>
      <c r="F6" s="6">
        <v>6431.533</v>
      </c>
      <c r="G6" s="7">
        <f aca="true" t="shared" si="0" ref="G6:G32">H6-C6-D6-E6-F6</f>
        <v>51100.146999999975</v>
      </c>
      <c r="H6" s="46">
        <v>236129.425</v>
      </c>
    </row>
    <row r="7" spans="1:8" ht="24" customHeight="1">
      <c r="A7" s="1">
        <v>3</v>
      </c>
      <c r="B7" s="33" t="s">
        <v>638</v>
      </c>
      <c r="C7" s="45">
        <v>247548.083</v>
      </c>
      <c r="D7" s="6">
        <v>10881.664</v>
      </c>
      <c r="E7" s="6">
        <v>26839.568</v>
      </c>
      <c r="F7" s="6">
        <v>13144.419</v>
      </c>
      <c r="G7" s="7">
        <f t="shared" si="0"/>
        <v>63742.965000000004</v>
      </c>
      <c r="H7" s="46">
        <v>362156.699</v>
      </c>
    </row>
    <row r="8" spans="1:8" ht="31.5" customHeight="1">
      <c r="A8" s="1">
        <v>4</v>
      </c>
      <c r="B8" s="33" t="s">
        <v>639</v>
      </c>
      <c r="C8" s="45">
        <v>178142.46999999997</v>
      </c>
      <c r="D8" s="6">
        <v>13745.624</v>
      </c>
      <c r="E8" s="6">
        <v>20309.718</v>
      </c>
      <c r="F8" s="6">
        <v>17249.858</v>
      </c>
      <c r="G8" s="7">
        <f t="shared" si="0"/>
        <v>47986.556000000055</v>
      </c>
      <c r="H8" s="46">
        <v>277434.226</v>
      </c>
    </row>
    <row r="9" spans="1:8" ht="31.5" customHeight="1">
      <c r="A9" s="1">
        <v>5</v>
      </c>
      <c r="B9" s="33" t="s">
        <v>640</v>
      </c>
      <c r="C9" s="45">
        <v>139435.596</v>
      </c>
      <c r="D9" s="6">
        <v>9637.476</v>
      </c>
      <c r="E9" s="6">
        <v>12762.881</v>
      </c>
      <c r="F9" s="6">
        <v>3968.506</v>
      </c>
      <c r="G9" s="7">
        <f t="shared" si="0"/>
        <v>47571.48600000001</v>
      </c>
      <c r="H9" s="46">
        <v>213375.945</v>
      </c>
    </row>
    <row r="10" spans="1:8" ht="31.5" customHeight="1">
      <c r="A10" s="1">
        <v>6</v>
      </c>
      <c r="B10" s="33" t="s">
        <v>641</v>
      </c>
      <c r="C10" s="45">
        <v>152247.55599999998</v>
      </c>
      <c r="D10" s="6">
        <v>9816.522</v>
      </c>
      <c r="E10" s="6">
        <v>17527.379</v>
      </c>
      <c r="F10" s="6">
        <v>13709.542</v>
      </c>
      <c r="G10" s="7">
        <f t="shared" si="0"/>
        <v>53348.46000000002</v>
      </c>
      <c r="H10" s="46">
        <v>246649.459</v>
      </c>
    </row>
    <row r="11" spans="1:8" ht="31.5" customHeight="1">
      <c r="A11" s="1">
        <v>7</v>
      </c>
      <c r="B11" s="33" t="s">
        <v>642</v>
      </c>
      <c r="C11" s="45">
        <v>126303.415</v>
      </c>
      <c r="D11" s="6">
        <v>6733.319</v>
      </c>
      <c r="E11" s="6">
        <v>26859.837</v>
      </c>
      <c r="F11" s="6">
        <v>2855.487</v>
      </c>
      <c r="G11" s="7">
        <f t="shared" si="0"/>
        <v>143604.05900000007</v>
      </c>
      <c r="H11" s="46">
        <v>306356.117</v>
      </c>
    </row>
    <row r="12" spans="1:8" ht="22.5" customHeight="1">
      <c r="A12" s="1">
        <v>8</v>
      </c>
      <c r="B12" s="33" t="s">
        <v>643</v>
      </c>
      <c r="C12" s="45">
        <v>176287.311</v>
      </c>
      <c r="D12" s="6">
        <v>9438.542</v>
      </c>
      <c r="E12" s="6">
        <v>19958.431</v>
      </c>
      <c r="F12" s="6">
        <v>21514.01</v>
      </c>
      <c r="G12" s="7">
        <f t="shared" si="0"/>
        <v>42885.00199999999</v>
      </c>
      <c r="H12" s="46">
        <v>270083.296</v>
      </c>
    </row>
    <row r="13" spans="1:8" ht="25.5" customHeight="1">
      <c r="A13" s="1">
        <v>9</v>
      </c>
      <c r="B13" s="33" t="s">
        <v>644</v>
      </c>
      <c r="C13" s="45">
        <v>107492.16799999999</v>
      </c>
      <c r="D13" s="6">
        <v>10195.523</v>
      </c>
      <c r="E13" s="6">
        <v>11034.265</v>
      </c>
      <c r="F13" s="6">
        <v>16344.835</v>
      </c>
      <c r="G13" s="7">
        <f t="shared" si="0"/>
        <v>32767.169</v>
      </c>
      <c r="H13" s="46">
        <v>177833.96</v>
      </c>
    </row>
    <row r="14" spans="1:8" ht="27.75" customHeight="1">
      <c r="A14" s="1">
        <v>10</v>
      </c>
      <c r="B14" s="33" t="s">
        <v>645</v>
      </c>
      <c r="C14" s="45">
        <v>217697.462</v>
      </c>
      <c r="D14" s="6">
        <v>20818.666</v>
      </c>
      <c r="E14" s="6">
        <v>31277.714</v>
      </c>
      <c r="F14" s="6">
        <v>15340.549</v>
      </c>
      <c r="G14" s="7">
        <f t="shared" si="0"/>
        <v>72889.24599999998</v>
      </c>
      <c r="H14" s="46">
        <v>358023.637</v>
      </c>
    </row>
    <row r="15" spans="1:8" ht="28.5" customHeight="1">
      <c r="A15" s="1">
        <v>11</v>
      </c>
      <c r="B15" s="33" t="s">
        <v>646</v>
      </c>
      <c r="C15" s="45">
        <v>53405.473</v>
      </c>
      <c r="D15" s="6">
        <v>922.907</v>
      </c>
      <c r="E15" s="6">
        <v>35269.673</v>
      </c>
      <c r="F15" s="6">
        <v>46263.861</v>
      </c>
      <c r="G15" s="7">
        <f t="shared" si="0"/>
        <v>452597.05799999996</v>
      </c>
      <c r="H15" s="46">
        <v>588458.972</v>
      </c>
    </row>
    <row r="16" spans="1:8" ht="24" customHeight="1">
      <c r="A16" s="1">
        <v>12</v>
      </c>
      <c r="B16" s="33" t="s">
        <v>647</v>
      </c>
      <c r="C16" s="45">
        <v>157019.101</v>
      </c>
      <c r="D16" s="6">
        <v>13729.747</v>
      </c>
      <c r="E16" s="6">
        <v>21182.831</v>
      </c>
      <c r="F16" s="6">
        <v>44583.88</v>
      </c>
      <c r="G16" s="7">
        <f t="shared" si="0"/>
        <v>48542.71600000002</v>
      </c>
      <c r="H16" s="46">
        <v>285058.275</v>
      </c>
    </row>
    <row r="17" spans="1:8" ht="24" customHeight="1">
      <c r="A17" s="1">
        <v>13</v>
      </c>
      <c r="B17" s="33" t="s">
        <v>648</v>
      </c>
      <c r="C17" s="45">
        <v>35296.812000000005</v>
      </c>
      <c r="D17" s="6">
        <v>951.792</v>
      </c>
      <c r="E17" s="6">
        <v>14872.187</v>
      </c>
      <c r="F17" s="6">
        <v>909.573</v>
      </c>
      <c r="G17" s="7">
        <f t="shared" si="0"/>
        <v>158288.793</v>
      </c>
      <c r="H17" s="46">
        <v>210319.157</v>
      </c>
    </row>
    <row r="18" spans="1:8" ht="26.25" customHeight="1">
      <c r="A18" s="1">
        <v>14</v>
      </c>
      <c r="B18" s="33" t="s">
        <v>649</v>
      </c>
      <c r="C18" s="45">
        <v>162853.013</v>
      </c>
      <c r="D18" s="6">
        <v>5605.026</v>
      </c>
      <c r="E18" s="6">
        <v>17534.922</v>
      </c>
      <c r="F18" s="6">
        <v>13517.303</v>
      </c>
      <c r="G18" s="7">
        <f t="shared" si="0"/>
        <v>29890.741</v>
      </c>
      <c r="H18" s="46">
        <v>229401.005</v>
      </c>
    </row>
    <row r="19" spans="1:8" ht="21.75" customHeight="1">
      <c r="A19" s="1">
        <v>15</v>
      </c>
      <c r="B19" s="33" t="s">
        <v>650</v>
      </c>
      <c r="C19" s="45">
        <v>205034.372</v>
      </c>
      <c r="D19" s="6">
        <v>11710.943</v>
      </c>
      <c r="E19" s="6">
        <v>25345.866</v>
      </c>
      <c r="F19" s="6">
        <v>25260.775</v>
      </c>
      <c r="G19" s="7">
        <f t="shared" si="0"/>
        <v>49225.679999999986</v>
      </c>
      <c r="H19" s="46">
        <v>316577.636</v>
      </c>
    </row>
    <row r="20" spans="1:8" ht="31.5" customHeight="1">
      <c r="A20" s="1">
        <v>16</v>
      </c>
      <c r="B20" s="33" t="s">
        <v>651</v>
      </c>
      <c r="C20" s="45">
        <v>74608.376</v>
      </c>
      <c r="D20" s="6">
        <v>2615.176</v>
      </c>
      <c r="E20" s="6">
        <v>29474.277</v>
      </c>
      <c r="F20" s="6">
        <v>366.439</v>
      </c>
      <c r="G20" s="7">
        <f t="shared" si="0"/>
        <v>265366.661</v>
      </c>
      <c r="H20" s="46">
        <v>372430.929</v>
      </c>
    </row>
    <row r="21" spans="1:8" ht="31.5" customHeight="1">
      <c r="A21" s="1">
        <v>17</v>
      </c>
      <c r="B21" s="33" t="s">
        <v>652</v>
      </c>
      <c r="C21" s="45">
        <v>207819.166</v>
      </c>
      <c r="D21" s="6">
        <v>14443.331</v>
      </c>
      <c r="E21" s="6">
        <v>29190.214</v>
      </c>
      <c r="F21" s="6">
        <v>6216.073</v>
      </c>
      <c r="G21" s="7">
        <f t="shared" si="0"/>
        <v>52957.00300000001</v>
      </c>
      <c r="H21" s="46">
        <v>310625.787</v>
      </c>
    </row>
    <row r="22" spans="1:8" ht="31.5" customHeight="1">
      <c r="A22" s="1">
        <v>18</v>
      </c>
      <c r="B22" s="33" t="s">
        <v>653</v>
      </c>
      <c r="C22" s="45">
        <v>152528.065</v>
      </c>
      <c r="D22" s="6">
        <v>11794.531</v>
      </c>
      <c r="E22" s="6">
        <v>14225.397</v>
      </c>
      <c r="F22" s="6">
        <v>16521.738</v>
      </c>
      <c r="G22" s="7">
        <f t="shared" si="0"/>
        <v>28749.47599999999</v>
      </c>
      <c r="H22" s="46">
        <v>223819.207</v>
      </c>
    </row>
    <row r="23" spans="1:8" ht="31.5" customHeight="1">
      <c r="A23" s="1">
        <v>19</v>
      </c>
      <c r="B23" s="33" t="s">
        <v>654</v>
      </c>
      <c r="C23" s="45">
        <v>164990.814</v>
      </c>
      <c r="D23" s="6">
        <v>10089.768</v>
      </c>
      <c r="E23" s="6">
        <v>23164.867</v>
      </c>
      <c r="F23" s="6">
        <v>107772.943</v>
      </c>
      <c r="G23" s="7">
        <f t="shared" si="0"/>
        <v>46066.53099999999</v>
      </c>
      <c r="H23" s="46">
        <v>352084.923</v>
      </c>
    </row>
    <row r="24" spans="1:8" ht="31.5" customHeight="1">
      <c r="A24" s="1">
        <v>20</v>
      </c>
      <c r="B24" s="33" t="s">
        <v>655</v>
      </c>
      <c r="C24" s="45">
        <v>44483.907999999996</v>
      </c>
      <c r="D24" s="6">
        <v>1445.793</v>
      </c>
      <c r="E24" s="6">
        <v>32761.668</v>
      </c>
      <c r="F24" s="6">
        <v>59992.458</v>
      </c>
      <c r="G24" s="7">
        <f t="shared" si="0"/>
        <v>367466.507</v>
      </c>
      <c r="H24" s="46">
        <v>506150.334</v>
      </c>
    </row>
    <row r="25" spans="1:8" ht="31.5" customHeight="1">
      <c r="A25" s="1">
        <v>21</v>
      </c>
      <c r="B25" s="33" t="s">
        <v>656</v>
      </c>
      <c r="C25" s="45">
        <v>176925.74</v>
      </c>
      <c r="D25" s="6">
        <v>12119.206</v>
      </c>
      <c r="E25" s="6">
        <v>21094.502</v>
      </c>
      <c r="F25" s="6">
        <v>7630.216</v>
      </c>
      <c r="G25" s="7">
        <f t="shared" si="0"/>
        <v>49935.72100000001</v>
      </c>
      <c r="H25" s="46">
        <v>267705.385</v>
      </c>
    </row>
    <row r="26" spans="1:8" ht="31.5" customHeight="1">
      <c r="A26" s="1">
        <v>22</v>
      </c>
      <c r="B26" s="33" t="s">
        <v>657</v>
      </c>
      <c r="C26" s="45">
        <v>145157.483</v>
      </c>
      <c r="D26" s="6">
        <v>10571.939</v>
      </c>
      <c r="E26" s="6">
        <v>18191.841</v>
      </c>
      <c r="F26" s="6">
        <v>15546.217</v>
      </c>
      <c r="G26" s="7">
        <f t="shared" si="0"/>
        <v>46887.340999999986</v>
      </c>
      <c r="H26" s="46">
        <v>236354.821</v>
      </c>
    </row>
    <row r="27" spans="1:8" ht="31.5" customHeight="1">
      <c r="A27" s="1">
        <v>23</v>
      </c>
      <c r="B27" s="33" t="s">
        <v>658</v>
      </c>
      <c r="C27" s="45">
        <v>261304.25400000002</v>
      </c>
      <c r="D27" s="6">
        <v>12198.452</v>
      </c>
      <c r="E27" s="6">
        <v>28838.768</v>
      </c>
      <c r="F27" s="6">
        <v>15334.977</v>
      </c>
      <c r="G27" s="7">
        <f t="shared" si="0"/>
        <v>52902.000999999975</v>
      </c>
      <c r="H27" s="46">
        <v>370578.452</v>
      </c>
    </row>
    <row r="28" spans="1:8" ht="31.5" customHeight="1">
      <c r="A28" s="1">
        <v>24</v>
      </c>
      <c r="B28" s="33" t="s">
        <v>659</v>
      </c>
      <c r="C28" s="45">
        <v>131197.9</v>
      </c>
      <c r="D28" s="6">
        <v>9049.128</v>
      </c>
      <c r="E28" s="6">
        <v>13248.439</v>
      </c>
      <c r="F28" s="6">
        <v>7454.419</v>
      </c>
      <c r="G28" s="7">
        <f t="shared" si="0"/>
        <v>25982.434000000016</v>
      </c>
      <c r="H28" s="46">
        <v>186932.32</v>
      </c>
    </row>
    <row r="29" spans="1:8" ht="31.5" customHeight="1">
      <c r="A29" s="1">
        <v>25</v>
      </c>
      <c r="B29" s="33" t="s">
        <v>660</v>
      </c>
      <c r="C29" s="45">
        <v>205099.099</v>
      </c>
      <c r="D29" s="6">
        <v>11707.687</v>
      </c>
      <c r="E29" s="6">
        <v>21066.837</v>
      </c>
      <c r="F29" s="6">
        <v>16122.599</v>
      </c>
      <c r="G29" s="7">
        <f t="shared" si="0"/>
        <v>62248.431999999986</v>
      </c>
      <c r="H29" s="46">
        <v>316244.654</v>
      </c>
    </row>
    <row r="30" spans="1:8" ht="31.5" customHeight="1">
      <c r="A30" s="1">
        <v>26</v>
      </c>
      <c r="B30" s="33" t="s">
        <v>661</v>
      </c>
      <c r="C30" s="45">
        <v>140442.486</v>
      </c>
      <c r="D30" s="6">
        <v>9086.331</v>
      </c>
      <c r="E30" s="6">
        <v>15374.555</v>
      </c>
      <c r="F30" s="6">
        <v>6298.553</v>
      </c>
      <c r="G30" s="7">
        <f t="shared" si="0"/>
        <v>22668.925000000003</v>
      </c>
      <c r="H30" s="46">
        <v>193870.85</v>
      </c>
    </row>
    <row r="31" spans="1:8" ht="31.5" customHeight="1">
      <c r="A31" s="1">
        <v>27</v>
      </c>
      <c r="B31" s="33" t="s">
        <v>662</v>
      </c>
      <c r="C31" s="45">
        <v>123755.066</v>
      </c>
      <c r="D31" s="6">
        <v>8592.12</v>
      </c>
      <c r="E31" s="6">
        <v>12910.143</v>
      </c>
      <c r="F31" s="6">
        <v>3923.06</v>
      </c>
      <c r="G31" s="7">
        <f t="shared" si="0"/>
        <v>18141.708</v>
      </c>
      <c r="H31" s="46">
        <v>167322.097</v>
      </c>
    </row>
    <row r="32" spans="1:8" ht="31.5" customHeight="1">
      <c r="A32" s="1">
        <v>28</v>
      </c>
      <c r="B32" s="33" t="s">
        <v>663</v>
      </c>
      <c r="C32" s="45">
        <v>155578.019</v>
      </c>
      <c r="D32" s="6">
        <v>13177.387</v>
      </c>
      <c r="E32" s="6">
        <v>13723.601</v>
      </c>
      <c r="F32" s="6">
        <v>22781.872</v>
      </c>
      <c r="G32" s="7">
        <f t="shared" si="0"/>
        <v>83546.90999999999</v>
      </c>
      <c r="H32" s="46">
        <v>288807.789</v>
      </c>
    </row>
    <row r="33" spans="1:8" ht="31.5" customHeight="1">
      <c r="A33" s="8"/>
      <c r="B33" s="9" t="s">
        <v>676</v>
      </c>
      <c r="C33" s="100">
        <f aca="true" t="shared" si="1" ref="C33:H33">SUM(C5:C32)</f>
        <v>4273676.064</v>
      </c>
      <c r="D33" s="10">
        <f t="shared" si="1"/>
        <v>270453.78400000004</v>
      </c>
      <c r="E33" s="10">
        <f t="shared" si="1"/>
        <v>594412.175</v>
      </c>
      <c r="F33" s="10">
        <f t="shared" si="1"/>
        <v>544486.54</v>
      </c>
      <c r="G33" s="10">
        <f t="shared" si="1"/>
        <v>2470886.649</v>
      </c>
      <c r="H33" s="11">
        <f t="shared" si="1"/>
        <v>8153915.212</v>
      </c>
    </row>
    <row r="34" spans="1:8" ht="12.75">
      <c r="A34" s="14">
        <v>1</v>
      </c>
      <c r="B34" s="15" t="s">
        <v>308</v>
      </c>
      <c r="C34" s="101">
        <f aca="true" t="shared" si="2" ref="C34:H34">SUM(C35:C48)</f>
        <v>16294.002999999997</v>
      </c>
      <c r="D34" s="16">
        <f t="shared" si="2"/>
        <v>3186.119</v>
      </c>
      <c r="E34" s="16">
        <f t="shared" si="2"/>
        <v>423.726</v>
      </c>
      <c r="F34" s="16">
        <f t="shared" si="2"/>
        <v>1262.7140000000002</v>
      </c>
      <c r="G34" s="16">
        <f t="shared" si="2"/>
        <v>14427.252999999997</v>
      </c>
      <c r="H34" s="17">
        <f t="shared" si="2"/>
        <v>35593.815</v>
      </c>
    </row>
    <row r="35" spans="1:8" ht="12.75">
      <c r="A35" s="2" t="s">
        <v>56</v>
      </c>
      <c r="B35" s="34" t="s">
        <v>309</v>
      </c>
      <c r="C35" s="45">
        <v>1165.454</v>
      </c>
      <c r="D35" s="6">
        <v>199.286</v>
      </c>
      <c r="E35" s="6">
        <v>0</v>
      </c>
      <c r="F35" s="6">
        <v>619.05</v>
      </c>
      <c r="G35" s="7">
        <f>H35-C35-D35-E35-F35</f>
        <v>962.8490000000002</v>
      </c>
      <c r="H35" s="46">
        <v>2946.639</v>
      </c>
    </row>
    <row r="36" spans="1:8" ht="12.75">
      <c r="A36" s="2" t="s">
        <v>57</v>
      </c>
      <c r="B36" s="34" t="s">
        <v>310</v>
      </c>
      <c r="C36" s="45">
        <v>1353.2549999999999</v>
      </c>
      <c r="D36" s="6">
        <v>545.449</v>
      </c>
      <c r="E36" s="6">
        <v>0</v>
      </c>
      <c r="F36" s="6">
        <v>37.803</v>
      </c>
      <c r="G36" s="7">
        <f aca="true" t="shared" si="3" ref="G36:G48">H36-C36-D36-E36-F36</f>
        <v>2981.31</v>
      </c>
      <c r="H36" s="46">
        <v>4917.817</v>
      </c>
    </row>
    <row r="37" spans="1:8" ht="12.75">
      <c r="A37" s="2" t="s">
        <v>58</v>
      </c>
      <c r="B37" s="34" t="s">
        <v>311</v>
      </c>
      <c r="C37" s="45">
        <v>1039.864</v>
      </c>
      <c r="D37" s="6">
        <v>143.611</v>
      </c>
      <c r="E37" s="6">
        <v>8.434</v>
      </c>
      <c r="F37" s="6">
        <v>53.398</v>
      </c>
      <c r="G37" s="7">
        <f t="shared" si="3"/>
        <v>1365.688</v>
      </c>
      <c r="H37" s="46">
        <v>2610.995</v>
      </c>
    </row>
    <row r="38" spans="1:8" ht="12.75">
      <c r="A38" s="2" t="s">
        <v>59</v>
      </c>
      <c r="B38" s="34" t="s">
        <v>312</v>
      </c>
      <c r="C38" s="45">
        <v>1081.83</v>
      </c>
      <c r="D38" s="6">
        <v>182.398</v>
      </c>
      <c r="E38" s="6">
        <v>144.468</v>
      </c>
      <c r="F38" s="6">
        <v>47.68</v>
      </c>
      <c r="G38" s="7">
        <f t="shared" si="3"/>
        <v>550.8710000000002</v>
      </c>
      <c r="H38" s="46">
        <v>2007.247</v>
      </c>
    </row>
    <row r="39" spans="1:8" ht="12.75">
      <c r="A39" s="2" t="s">
        <v>60</v>
      </c>
      <c r="B39" s="34" t="s">
        <v>313</v>
      </c>
      <c r="C39" s="45">
        <v>1861.998</v>
      </c>
      <c r="D39" s="6">
        <v>305.505</v>
      </c>
      <c r="E39" s="6">
        <v>173.007</v>
      </c>
      <c r="F39" s="6">
        <v>0</v>
      </c>
      <c r="G39" s="7">
        <f t="shared" si="3"/>
        <v>1008.6089999999999</v>
      </c>
      <c r="H39" s="46">
        <v>3349.119</v>
      </c>
    </row>
    <row r="40" spans="1:8" ht="12.75">
      <c r="A40" s="2" t="s">
        <v>61</v>
      </c>
      <c r="B40" s="34" t="s">
        <v>314</v>
      </c>
      <c r="C40" s="45">
        <v>1125.538</v>
      </c>
      <c r="D40" s="6">
        <v>313.435</v>
      </c>
      <c r="E40" s="6">
        <v>0</v>
      </c>
      <c r="F40" s="6">
        <v>88.4</v>
      </c>
      <c r="G40" s="7">
        <f t="shared" si="3"/>
        <v>373.308</v>
      </c>
      <c r="H40" s="46">
        <v>1900.681</v>
      </c>
    </row>
    <row r="41" spans="1:8" ht="12.75">
      <c r="A41" s="2" t="s">
        <v>62</v>
      </c>
      <c r="B41" s="34" t="s">
        <v>315</v>
      </c>
      <c r="C41" s="45">
        <v>1147.759</v>
      </c>
      <c r="D41" s="6">
        <v>174.824</v>
      </c>
      <c r="E41" s="6">
        <v>0</v>
      </c>
      <c r="F41" s="6">
        <v>0</v>
      </c>
      <c r="G41" s="7">
        <f t="shared" si="3"/>
        <v>711.3789999999999</v>
      </c>
      <c r="H41" s="46">
        <v>2033.962</v>
      </c>
    </row>
    <row r="42" spans="1:8" ht="12.75">
      <c r="A42" s="2" t="s">
        <v>63</v>
      </c>
      <c r="B42" s="34" t="s">
        <v>316</v>
      </c>
      <c r="C42" s="45">
        <v>1278.495</v>
      </c>
      <c r="D42" s="6">
        <v>197.202</v>
      </c>
      <c r="E42" s="6">
        <v>0</v>
      </c>
      <c r="F42" s="6">
        <v>71.754</v>
      </c>
      <c r="G42" s="7">
        <f t="shared" si="3"/>
        <v>1123.9460000000001</v>
      </c>
      <c r="H42" s="46">
        <v>2671.397</v>
      </c>
    </row>
    <row r="43" spans="1:8" ht="12.75">
      <c r="A43" s="2" t="s">
        <v>64</v>
      </c>
      <c r="B43" s="34" t="s">
        <v>317</v>
      </c>
      <c r="C43" s="45">
        <v>1627.489</v>
      </c>
      <c r="D43" s="6">
        <v>503.457</v>
      </c>
      <c r="E43" s="6">
        <v>0</v>
      </c>
      <c r="F43" s="6">
        <v>48.724</v>
      </c>
      <c r="G43" s="7">
        <f t="shared" si="3"/>
        <v>1718.7840000000003</v>
      </c>
      <c r="H43" s="46">
        <v>3898.454</v>
      </c>
    </row>
    <row r="44" spans="1:8" ht="12.75">
      <c r="A44" s="2" t="s">
        <v>65</v>
      </c>
      <c r="B44" s="34" t="s">
        <v>318</v>
      </c>
      <c r="C44" s="45">
        <v>893.38</v>
      </c>
      <c r="D44" s="6">
        <v>129.603</v>
      </c>
      <c r="E44" s="6">
        <v>0</v>
      </c>
      <c r="F44" s="6">
        <v>55.605</v>
      </c>
      <c r="G44" s="7">
        <f t="shared" si="3"/>
        <v>335.67900000000003</v>
      </c>
      <c r="H44" s="46">
        <v>1414.267</v>
      </c>
    </row>
    <row r="45" spans="1:8" ht="12.75">
      <c r="A45" s="2" t="s">
        <v>66</v>
      </c>
      <c r="B45" s="34" t="s">
        <v>319</v>
      </c>
      <c r="C45" s="45">
        <v>1148.4940000000001</v>
      </c>
      <c r="D45" s="6">
        <v>79.51</v>
      </c>
      <c r="E45" s="6">
        <v>0</v>
      </c>
      <c r="F45" s="6">
        <v>0</v>
      </c>
      <c r="G45" s="7">
        <f t="shared" si="3"/>
        <v>484.67899999999986</v>
      </c>
      <c r="H45" s="46">
        <v>1712.683</v>
      </c>
    </row>
    <row r="46" spans="1:8" ht="12.75">
      <c r="A46" s="2" t="s">
        <v>67</v>
      </c>
      <c r="B46" s="34" t="s">
        <v>321</v>
      </c>
      <c r="C46" s="45">
        <v>894.175</v>
      </c>
      <c r="D46" s="6">
        <v>226.018</v>
      </c>
      <c r="E46" s="6">
        <v>0</v>
      </c>
      <c r="F46" s="6">
        <v>39.047</v>
      </c>
      <c r="G46" s="7">
        <f t="shared" si="3"/>
        <v>732.1400000000001</v>
      </c>
      <c r="H46" s="46">
        <v>1891.38</v>
      </c>
    </row>
    <row r="47" spans="1:8" ht="12.75">
      <c r="A47" s="2" t="s">
        <v>68</v>
      </c>
      <c r="B47" s="34" t="s">
        <v>322</v>
      </c>
      <c r="C47" s="45">
        <v>878.2539999999999</v>
      </c>
      <c r="D47" s="6">
        <v>109.786</v>
      </c>
      <c r="E47" s="6">
        <v>97.817</v>
      </c>
      <c r="F47" s="6">
        <v>182.007</v>
      </c>
      <c r="G47" s="7">
        <f t="shared" si="3"/>
        <v>1615.185</v>
      </c>
      <c r="H47" s="46">
        <v>2883.049</v>
      </c>
    </row>
    <row r="48" spans="1:8" ht="12.75">
      <c r="A48" s="2" t="s">
        <v>69</v>
      </c>
      <c r="B48" s="34" t="s">
        <v>323</v>
      </c>
      <c r="C48" s="45">
        <v>798.018</v>
      </c>
      <c r="D48" s="6">
        <v>76.035</v>
      </c>
      <c r="E48" s="6">
        <v>0</v>
      </c>
      <c r="F48" s="6">
        <v>19.246</v>
      </c>
      <c r="G48" s="7">
        <f t="shared" si="3"/>
        <v>462.826</v>
      </c>
      <c r="H48" s="46">
        <v>1356.125</v>
      </c>
    </row>
    <row r="49" spans="1:8" ht="12.75">
      <c r="A49" s="4">
        <v>2</v>
      </c>
      <c r="B49" s="18" t="s">
        <v>324</v>
      </c>
      <c r="C49" s="87">
        <f aca="true" t="shared" si="4" ref="C49:H49">SUM(C50:C56)</f>
        <v>15695.6</v>
      </c>
      <c r="D49" s="19">
        <f t="shared" si="4"/>
        <v>1624.0349999999999</v>
      </c>
      <c r="E49" s="19">
        <f t="shared" si="4"/>
        <v>741.797</v>
      </c>
      <c r="F49" s="19">
        <f t="shared" si="4"/>
        <v>892.363</v>
      </c>
      <c r="G49" s="19">
        <f t="shared" si="4"/>
        <v>9329.337</v>
      </c>
      <c r="H49" s="52">
        <f t="shared" si="4"/>
        <v>28283.131999999998</v>
      </c>
    </row>
    <row r="50" spans="1:8" ht="12.75">
      <c r="A50" s="3" t="s">
        <v>70</v>
      </c>
      <c r="B50" s="34" t="s">
        <v>325</v>
      </c>
      <c r="C50" s="45">
        <v>4599.635</v>
      </c>
      <c r="D50" s="6">
        <v>585.217</v>
      </c>
      <c r="E50" s="6">
        <v>11.764</v>
      </c>
      <c r="F50" s="6">
        <v>39.074</v>
      </c>
      <c r="G50" s="7">
        <f aca="true" t="shared" si="5" ref="G50:G56">H50-C50-D50-E50-F50</f>
        <v>1153.6249999999993</v>
      </c>
      <c r="H50" s="46">
        <v>6389.315</v>
      </c>
    </row>
    <row r="51" spans="1:8" ht="12.75">
      <c r="A51" s="3" t="s">
        <v>71</v>
      </c>
      <c r="B51" s="34" t="s">
        <v>326</v>
      </c>
      <c r="C51" s="45">
        <v>1934.085</v>
      </c>
      <c r="D51" s="6">
        <v>150.939</v>
      </c>
      <c r="E51" s="6">
        <v>128.731</v>
      </c>
      <c r="F51" s="6">
        <v>16.96</v>
      </c>
      <c r="G51" s="7">
        <f t="shared" si="5"/>
        <v>529.6410000000002</v>
      </c>
      <c r="H51" s="46">
        <v>2760.356</v>
      </c>
    </row>
    <row r="52" spans="1:8" ht="12.75">
      <c r="A52" s="3" t="s">
        <v>72</v>
      </c>
      <c r="B52" s="34" t="s">
        <v>327</v>
      </c>
      <c r="C52" s="45">
        <v>2515.094</v>
      </c>
      <c r="D52" s="6">
        <v>577.565</v>
      </c>
      <c r="E52" s="6">
        <v>348.134</v>
      </c>
      <c r="F52" s="6">
        <v>141.292</v>
      </c>
      <c r="G52" s="7">
        <f t="shared" si="5"/>
        <v>3346.081</v>
      </c>
      <c r="H52" s="46">
        <v>6928.166</v>
      </c>
    </row>
    <row r="53" spans="1:8" ht="12.75">
      <c r="A53" s="3" t="s">
        <v>73</v>
      </c>
      <c r="B53" s="34" t="s">
        <v>328</v>
      </c>
      <c r="C53" s="45">
        <v>1778.5839999999998</v>
      </c>
      <c r="D53" s="6">
        <v>84.384</v>
      </c>
      <c r="E53" s="6">
        <v>83.652</v>
      </c>
      <c r="F53" s="6">
        <v>101.59</v>
      </c>
      <c r="G53" s="7">
        <f t="shared" si="5"/>
        <v>586.0520000000002</v>
      </c>
      <c r="H53" s="46">
        <v>2634.262</v>
      </c>
    </row>
    <row r="54" spans="1:8" ht="12.75">
      <c r="A54" s="3" t="s">
        <v>74</v>
      </c>
      <c r="B54" s="34" t="s">
        <v>329</v>
      </c>
      <c r="C54" s="45">
        <v>1643.739</v>
      </c>
      <c r="D54" s="6">
        <v>79.129</v>
      </c>
      <c r="E54" s="6">
        <v>165.372</v>
      </c>
      <c r="F54" s="6">
        <v>5.427</v>
      </c>
      <c r="G54" s="7">
        <f t="shared" si="5"/>
        <v>2398.5760000000005</v>
      </c>
      <c r="H54" s="46">
        <v>4292.243</v>
      </c>
    </row>
    <row r="55" spans="1:8" ht="12.75">
      <c r="A55" s="3" t="s">
        <v>75</v>
      </c>
      <c r="B55" s="34" t="s">
        <v>330</v>
      </c>
      <c r="C55" s="45">
        <v>1939.922</v>
      </c>
      <c r="D55" s="6">
        <v>52.993</v>
      </c>
      <c r="E55" s="6">
        <v>4.144</v>
      </c>
      <c r="F55" s="6">
        <v>567.24</v>
      </c>
      <c r="G55" s="7">
        <f t="shared" si="5"/>
        <v>698.0230000000001</v>
      </c>
      <c r="H55" s="46">
        <v>3262.322</v>
      </c>
    </row>
    <row r="56" spans="1:8" ht="12.75">
      <c r="A56" s="3" t="s">
        <v>76</v>
      </c>
      <c r="B56" s="34" t="s">
        <v>331</v>
      </c>
      <c r="C56" s="45">
        <v>1284.541</v>
      </c>
      <c r="D56" s="6">
        <v>93.808</v>
      </c>
      <c r="E56" s="6">
        <v>0</v>
      </c>
      <c r="F56" s="6">
        <v>20.78</v>
      </c>
      <c r="G56" s="7">
        <f t="shared" si="5"/>
        <v>617.3390000000002</v>
      </c>
      <c r="H56" s="46">
        <v>2016.468</v>
      </c>
    </row>
    <row r="57" spans="1:8" ht="12.75">
      <c r="A57" s="4">
        <v>3</v>
      </c>
      <c r="B57" s="18" t="s">
        <v>332</v>
      </c>
      <c r="C57" s="87">
        <f aca="true" t="shared" si="6" ref="C57:H57">SUM(C58:C70)</f>
        <v>23633.42</v>
      </c>
      <c r="D57" s="19">
        <f t="shared" si="6"/>
        <v>8091.818</v>
      </c>
      <c r="E57" s="19">
        <f t="shared" si="6"/>
        <v>1166.2469999999998</v>
      </c>
      <c r="F57" s="19">
        <f t="shared" si="6"/>
        <v>7891.547</v>
      </c>
      <c r="G57" s="19">
        <f t="shared" si="6"/>
        <v>24297.154</v>
      </c>
      <c r="H57" s="52">
        <f t="shared" si="6"/>
        <v>65080.18599999999</v>
      </c>
    </row>
    <row r="58" spans="1:8" ht="12.75">
      <c r="A58" s="3" t="s">
        <v>77</v>
      </c>
      <c r="B58" s="34" t="s">
        <v>333</v>
      </c>
      <c r="C58" s="45">
        <v>2887.915</v>
      </c>
      <c r="D58" s="6">
        <v>699.04</v>
      </c>
      <c r="E58" s="6">
        <v>1071.385</v>
      </c>
      <c r="F58" s="6">
        <v>325.222</v>
      </c>
      <c r="G58" s="7">
        <f aca="true" t="shared" si="7" ref="G58:G70">H58-C58-D58-E58-F58</f>
        <v>5847.398999999999</v>
      </c>
      <c r="H58" s="46">
        <v>10830.961</v>
      </c>
    </row>
    <row r="59" spans="1:8" ht="12.75">
      <c r="A59" s="3" t="s">
        <v>78</v>
      </c>
      <c r="B59" s="34" t="s">
        <v>334</v>
      </c>
      <c r="C59" s="45">
        <v>5789.387</v>
      </c>
      <c r="D59" s="6">
        <v>1360.46</v>
      </c>
      <c r="E59" s="6">
        <v>13.288</v>
      </c>
      <c r="F59" s="6">
        <v>0</v>
      </c>
      <c r="G59" s="7">
        <f t="shared" si="7"/>
        <v>2442.229</v>
      </c>
      <c r="H59" s="46">
        <v>9605.364</v>
      </c>
    </row>
    <row r="60" spans="1:8" ht="12.75">
      <c r="A60" s="3" t="s">
        <v>79</v>
      </c>
      <c r="B60" s="34" t="s">
        <v>335</v>
      </c>
      <c r="C60" s="45">
        <v>786.568</v>
      </c>
      <c r="D60" s="6">
        <v>392.833</v>
      </c>
      <c r="E60" s="6">
        <v>6.837</v>
      </c>
      <c r="F60" s="6">
        <v>155.38</v>
      </c>
      <c r="G60" s="7">
        <f t="shared" si="7"/>
        <v>449.9799999999999</v>
      </c>
      <c r="H60" s="46">
        <v>1791.598</v>
      </c>
    </row>
    <row r="61" spans="1:8" ht="12.75">
      <c r="A61" s="3" t="s">
        <v>80</v>
      </c>
      <c r="B61" s="34" t="s">
        <v>336</v>
      </c>
      <c r="C61" s="45">
        <v>1126.211</v>
      </c>
      <c r="D61" s="6">
        <v>554.961</v>
      </c>
      <c r="E61" s="6">
        <v>0</v>
      </c>
      <c r="F61" s="6">
        <v>0</v>
      </c>
      <c r="G61" s="7">
        <f t="shared" si="7"/>
        <v>1533.1889999999996</v>
      </c>
      <c r="H61" s="46">
        <v>3214.361</v>
      </c>
    </row>
    <row r="62" spans="1:8" ht="12.75">
      <c r="A62" s="3" t="s">
        <v>81</v>
      </c>
      <c r="B62" s="34" t="s">
        <v>337</v>
      </c>
      <c r="C62" s="45">
        <v>2187.058</v>
      </c>
      <c r="D62" s="6">
        <v>1119.955</v>
      </c>
      <c r="E62" s="6">
        <v>0</v>
      </c>
      <c r="F62" s="6">
        <v>34.13</v>
      </c>
      <c r="G62" s="7">
        <f t="shared" si="7"/>
        <v>3214.852</v>
      </c>
      <c r="H62" s="46">
        <v>6555.995</v>
      </c>
    </row>
    <row r="63" spans="1:8" ht="12.75">
      <c r="A63" s="3" t="s">
        <v>82</v>
      </c>
      <c r="B63" s="34" t="s">
        <v>338</v>
      </c>
      <c r="C63" s="45">
        <v>921.7270000000001</v>
      </c>
      <c r="D63" s="6">
        <v>254.724</v>
      </c>
      <c r="E63" s="6">
        <v>0</v>
      </c>
      <c r="F63" s="6">
        <v>0</v>
      </c>
      <c r="G63" s="7">
        <f t="shared" si="7"/>
        <v>719.181</v>
      </c>
      <c r="H63" s="46">
        <v>1895.632</v>
      </c>
    </row>
    <row r="64" spans="1:8" ht="12.75">
      <c r="A64" s="3" t="s">
        <v>83</v>
      </c>
      <c r="B64" s="34" t="s">
        <v>339</v>
      </c>
      <c r="C64" s="45">
        <v>1470.3360000000002</v>
      </c>
      <c r="D64" s="6">
        <v>571.185</v>
      </c>
      <c r="E64" s="6">
        <v>9.578</v>
      </c>
      <c r="F64" s="6">
        <v>0</v>
      </c>
      <c r="G64" s="7">
        <f t="shared" si="7"/>
        <v>940.192</v>
      </c>
      <c r="H64" s="46">
        <v>2991.291</v>
      </c>
    </row>
    <row r="65" spans="1:8" ht="12.75">
      <c r="A65" s="3" t="s">
        <v>84</v>
      </c>
      <c r="B65" s="34" t="s">
        <v>340</v>
      </c>
      <c r="C65" s="45">
        <v>982.313</v>
      </c>
      <c r="D65" s="6">
        <v>584.05</v>
      </c>
      <c r="E65" s="6">
        <v>21.445</v>
      </c>
      <c r="F65" s="6">
        <v>25.777</v>
      </c>
      <c r="G65" s="7">
        <f t="shared" si="7"/>
        <v>515.7769999999999</v>
      </c>
      <c r="H65" s="46">
        <v>2129.362</v>
      </c>
    </row>
    <row r="66" spans="1:8" ht="12.75">
      <c r="A66" s="3" t="s">
        <v>85</v>
      </c>
      <c r="B66" s="34" t="s">
        <v>341</v>
      </c>
      <c r="C66" s="45">
        <v>2114.361</v>
      </c>
      <c r="D66" s="6">
        <v>481.175</v>
      </c>
      <c r="E66" s="6">
        <v>41.341</v>
      </c>
      <c r="F66" s="6">
        <v>0</v>
      </c>
      <c r="G66" s="7">
        <f t="shared" si="7"/>
        <v>2388.4159999999997</v>
      </c>
      <c r="H66" s="46">
        <v>5025.293</v>
      </c>
    </row>
    <row r="67" spans="1:8" ht="12.75">
      <c r="A67" s="3" t="s">
        <v>86</v>
      </c>
      <c r="B67" s="34" t="s">
        <v>342</v>
      </c>
      <c r="C67" s="45">
        <v>1250.159</v>
      </c>
      <c r="D67" s="6">
        <v>759.666</v>
      </c>
      <c r="E67" s="6">
        <v>2.373</v>
      </c>
      <c r="F67" s="6">
        <v>6503.152</v>
      </c>
      <c r="G67" s="7">
        <f t="shared" si="7"/>
        <v>416.2340000000013</v>
      </c>
      <c r="H67" s="46">
        <v>8931.584</v>
      </c>
    </row>
    <row r="68" spans="1:8" ht="12.75">
      <c r="A68" s="3" t="s">
        <v>87</v>
      </c>
      <c r="B68" s="34" t="s">
        <v>343</v>
      </c>
      <c r="C68" s="45">
        <v>1532.6</v>
      </c>
      <c r="D68" s="6">
        <v>421.019</v>
      </c>
      <c r="E68" s="6">
        <v>0</v>
      </c>
      <c r="F68" s="6">
        <v>0</v>
      </c>
      <c r="G68" s="7">
        <f t="shared" si="7"/>
        <v>1169.952</v>
      </c>
      <c r="H68" s="46">
        <v>3123.571</v>
      </c>
    </row>
    <row r="69" spans="1:8" ht="12.75">
      <c r="A69" s="3" t="s">
        <v>88</v>
      </c>
      <c r="B69" s="34" t="s">
        <v>631</v>
      </c>
      <c r="C69" s="45">
        <v>1420.788</v>
      </c>
      <c r="D69" s="6">
        <v>604.918</v>
      </c>
      <c r="E69" s="6">
        <v>0</v>
      </c>
      <c r="F69" s="6">
        <v>819.196</v>
      </c>
      <c r="G69" s="7">
        <f t="shared" si="7"/>
        <v>3455.880000000001</v>
      </c>
      <c r="H69" s="46">
        <v>6300.782</v>
      </c>
    </row>
    <row r="70" spans="1:8" ht="12.75">
      <c r="A70" s="3" t="s">
        <v>89</v>
      </c>
      <c r="B70" s="34" t="s">
        <v>344</v>
      </c>
      <c r="C70" s="45">
        <v>1163.9969999999998</v>
      </c>
      <c r="D70" s="6">
        <v>287.832</v>
      </c>
      <c r="E70" s="6">
        <v>0</v>
      </c>
      <c r="F70" s="6">
        <v>28.69</v>
      </c>
      <c r="G70" s="7">
        <f t="shared" si="7"/>
        <v>1203.873</v>
      </c>
      <c r="H70" s="46">
        <v>2684.392</v>
      </c>
    </row>
    <row r="71" spans="1:8" ht="12.75">
      <c r="A71" s="4">
        <v>4</v>
      </c>
      <c r="B71" s="18" t="s">
        <v>345</v>
      </c>
      <c r="C71" s="87">
        <f aca="true" t="shared" si="8" ref="C71:H71">SUM(C72:C86)</f>
        <v>18601.916000000005</v>
      </c>
      <c r="D71" s="19">
        <f t="shared" si="8"/>
        <v>2355.8810000000003</v>
      </c>
      <c r="E71" s="19">
        <f t="shared" si="8"/>
        <v>1221.7</v>
      </c>
      <c r="F71" s="19">
        <f t="shared" si="8"/>
        <v>4286.045000000001</v>
      </c>
      <c r="G71" s="19">
        <f t="shared" si="8"/>
        <v>17346.333000000002</v>
      </c>
      <c r="H71" s="52">
        <f t="shared" si="8"/>
        <v>43811.875</v>
      </c>
    </row>
    <row r="72" spans="1:8" ht="12.75">
      <c r="A72" s="3" t="s">
        <v>90</v>
      </c>
      <c r="B72" s="34" t="s">
        <v>346</v>
      </c>
      <c r="C72" s="45">
        <v>4820.768</v>
      </c>
      <c r="D72" s="6">
        <v>1477.403</v>
      </c>
      <c r="E72" s="6">
        <v>884.595</v>
      </c>
      <c r="F72" s="6">
        <v>2292.329</v>
      </c>
      <c r="G72" s="7">
        <f aca="true" t="shared" si="9" ref="G72:G86">H72-C72-D72-E72-F72</f>
        <v>7870.262000000001</v>
      </c>
      <c r="H72" s="46">
        <v>17345.357</v>
      </c>
    </row>
    <row r="73" spans="1:8" ht="12.75">
      <c r="A73" s="3" t="s">
        <v>91</v>
      </c>
      <c r="B73" s="34" t="s">
        <v>347</v>
      </c>
      <c r="C73" s="45">
        <v>435.981</v>
      </c>
      <c r="D73" s="6">
        <v>73.989</v>
      </c>
      <c r="E73" s="6">
        <v>0</v>
      </c>
      <c r="F73" s="6">
        <v>13.25</v>
      </c>
      <c r="G73" s="7">
        <f t="shared" si="9"/>
        <v>872.395</v>
      </c>
      <c r="H73" s="46">
        <v>1395.615</v>
      </c>
    </row>
    <row r="74" spans="1:8" ht="12.75">
      <c r="A74" s="3" t="s">
        <v>92</v>
      </c>
      <c r="B74" s="34" t="s">
        <v>348</v>
      </c>
      <c r="C74" s="45">
        <v>1045.736</v>
      </c>
      <c r="D74" s="6">
        <v>34.812</v>
      </c>
      <c r="E74" s="6">
        <v>0</v>
      </c>
      <c r="F74" s="6">
        <v>0</v>
      </c>
      <c r="G74" s="7">
        <f t="shared" si="9"/>
        <v>613.045</v>
      </c>
      <c r="H74" s="46">
        <v>1693.593</v>
      </c>
    </row>
    <row r="75" spans="1:8" ht="12.75">
      <c r="A75" s="3" t="s">
        <v>93</v>
      </c>
      <c r="B75" s="34" t="s">
        <v>349</v>
      </c>
      <c r="C75" s="45">
        <v>746.444</v>
      </c>
      <c r="D75" s="6">
        <v>53.198</v>
      </c>
      <c r="E75" s="6">
        <v>0</v>
      </c>
      <c r="F75" s="6">
        <v>6.5</v>
      </c>
      <c r="G75" s="7">
        <f t="shared" si="9"/>
        <v>727.1260000000001</v>
      </c>
      <c r="H75" s="46">
        <v>1533.268</v>
      </c>
    </row>
    <row r="76" spans="1:8" ht="12.75">
      <c r="A76" s="3" t="s">
        <v>94</v>
      </c>
      <c r="B76" s="34" t="s">
        <v>350</v>
      </c>
      <c r="C76" s="45">
        <v>536.851</v>
      </c>
      <c r="D76" s="6">
        <v>100.425</v>
      </c>
      <c r="E76" s="6">
        <v>0</v>
      </c>
      <c r="F76" s="6">
        <v>128.993</v>
      </c>
      <c r="G76" s="7">
        <f t="shared" si="9"/>
        <v>678.1120000000001</v>
      </c>
      <c r="H76" s="46">
        <v>1444.381</v>
      </c>
    </row>
    <row r="77" spans="1:8" ht="12.75">
      <c r="A77" s="3" t="s">
        <v>95</v>
      </c>
      <c r="B77" s="34" t="s">
        <v>351</v>
      </c>
      <c r="C77" s="45">
        <v>942.399</v>
      </c>
      <c r="D77" s="6">
        <v>72.185</v>
      </c>
      <c r="E77" s="6">
        <v>0</v>
      </c>
      <c r="F77" s="6">
        <v>0</v>
      </c>
      <c r="G77" s="7">
        <f t="shared" si="9"/>
        <v>577.123</v>
      </c>
      <c r="H77" s="46">
        <v>1591.707</v>
      </c>
    </row>
    <row r="78" spans="1:8" ht="12.75">
      <c r="A78" s="3" t="s">
        <v>96</v>
      </c>
      <c r="B78" s="34" t="s">
        <v>352</v>
      </c>
      <c r="C78" s="45">
        <v>997.922</v>
      </c>
      <c r="D78" s="6">
        <v>78.265</v>
      </c>
      <c r="E78" s="6">
        <v>44.207</v>
      </c>
      <c r="F78" s="6">
        <v>0</v>
      </c>
      <c r="G78" s="7">
        <f t="shared" si="9"/>
        <v>447.35400000000004</v>
      </c>
      <c r="H78" s="46">
        <v>1567.748</v>
      </c>
    </row>
    <row r="79" spans="1:8" ht="12.75">
      <c r="A79" s="3" t="s">
        <v>97</v>
      </c>
      <c r="B79" s="34" t="s">
        <v>353</v>
      </c>
      <c r="C79" s="45">
        <v>623.638</v>
      </c>
      <c r="D79" s="6">
        <v>8.02</v>
      </c>
      <c r="E79" s="6">
        <v>13.351</v>
      </c>
      <c r="F79" s="6">
        <v>19.8</v>
      </c>
      <c r="G79" s="7">
        <f t="shared" si="9"/>
        <v>417.8210000000001</v>
      </c>
      <c r="H79" s="46">
        <v>1082.63</v>
      </c>
    </row>
    <row r="80" spans="1:8" ht="12.75">
      <c r="A80" s="3" t="s">
        <v>98</v>
      </c>
      <c r="B80" s="34" t="s">
        <v>354</v>
      </c>
      <c r="C80" s="45">
        <v>1184.7640000000001</v>
      </c>
      <c r="D80" s="6">
        <v>77.282</v>
      </c>
      <c r="E80" s="6">
        <v>0</v>
      </c>
      <c r="F80" s="6">
        <v>908.04</v>
      </c>
      <c r="G80" s="7">
        <f t="shared" si="9"/>
        <v>717.9820000000002</v>
      </c>
      <c r="H80" s="46">
        <v>2888.068</v>
      </c>
    </row>
    <row r="81" spans="1:8" ht="12.75">
      <c r="A81" s="3" t="s">
        <v>99</v>
      </c>
      <c r="B81" s="34" t="s">
        <v>355</v>
      </c>
      <c r="C81" s="45">
        <v>1489.8609999999999</v>
      </c>
      <c r="D81" s="6">
        <v>123.597</v>
      </c>
      <c r="E81" s="6">
        <v>0</v>
      </c>
      <c r="F81" s="6">
        <v>205.614</v>
      </c>
      <c r="G81" s="7">
        <f t="shared" si="9"/>
        <v>1283.3700000000001</v>
      </c>
      <c r="H81" s="46">
        <v>3102.442</v>
      </c>
    </row>
    <row r="82" spans="1:8" ht="12.75">
      <c r="A82" s="3" t="s">
        <v>100</v>
      </c>
      <c r="B82" s="34" t="s">
        <v>356</v>
      </c>
      <c r="C82" s="45">
        <v>1074.5729999999999</v>
      </c>
      <c r="D82" s="6">
        <v>58.753</v>
      </c>
      <c r="E82" s="6">
        <v>55.727</v>
      </c>
      <c r="F82" s="6">
        <v>4.82</v>
      </c>
      <c r="G82" s="7">
        <f t="shared" si="9"/>
        <v>597.15</v>
      </c>
      <c r="H82" s="46">
        <v>1791.023</v>
      </c>
    </row>
    <row r="83" spans="1:8" ht="12.75">
      <c r="A83" s="3" t="s">
        <v>101</v>
      </c>
      <c r="B83" s="34" t="s">
        <v>357</v>
      </c>
      <c r="C83" s="45">
        <v>1475.73</v>
      </c>
      <c r="D83" s="6">
        <v>50.216</v>
      </c>
      <c r="E83" s="6">
        <v>0</v>
      </c>
      <c r="F83" s="6">
        <v>40.789</v>
      </c>
      <c r="G83" s="7">
        <f t="shared" si="9"/>
        <v>591.7039999999998</v>
      </c>
      <c r="H83" s="46">
        <v>2158.439</v>
      </c>
    </row>
    <row r="84" spans="1:8" ht="12.75">
      <c r="A84" s="3" t="s">
        <v>102</v>
      </c>
      <c r="B84" s="34" t="s">
        <v>358</v>
      </c>
      <c r="C84" s="45">
        <v>749.876</v>
      </c>
      <c r="D84" s="6">
        <v>28.976</v>
      </c>
      <c r="E84" s="6">
        <v>129.63</v>
      </c>
      <c r="F84" s="6">
        <v>0</v>
      </c>
      <c r="G84" s="7">
        <f t="shared" si="9"/>
        <v>683.3720000000001</v>
      </c>
      <c r="H84" s="46">
        <v>1591.854</v>
      </c>
    </row>
    <row r="85" spans="1:8" ht="12.75">
      <c r="A85" s="3" t="s">
        <v>103</v>
      </c>
      <c r="B85" s="34" t="s">
        <v>359</v>
      </c>
      <c r="C85" s="45">
        <v>802.347</v>
      </c>
      <c r="D85" s="6">
        <v>87.434</v>
      </c>
      <c r="E85" s="6">
        <v>0</v>
      </c>
      <c r="F85" s="6">
        <v>664.28</v>
      </c>
      <c r="G85" s="7">
        <f t="shared" si="9"/>
        <v>548.6610000000003</v>
      </c>
      <c r="H85" s="46">
        <v>2102.722</v>
      </c>
    </row>
    <row r="86" spans="1:8" ht="12.75">
      <c r="A86" s="3" t="s">
        <v>104</v>
      </c>
      <c r="B86" s="34" t="s">
        <v>360</v>
      </c>
      <c r="C86" s="45">
        <v>1675.026</v>
      </c>
      <c r="D86" s="6">
        <v>31.326</v>
      </c>
      <c r="E86" s="6">
        <v>94.19</v>
      </c>
      <c r="F86" s="6">
        <v>1.63</v>
      </c>
      <c r="G86" s="7">
        <f t="shared" si="9"/>
        <v>720.8559999999997</v>
      </c>
      <c r="H86" s="46">
        <v>2523.028</v>
      </c>
    </row>
    <row r="87" spans="1:8" ht="12.75">
      <c r="A87" s="4">
        <v>5</v>
      </c>
      <c r="B87" s="18" t="s">
        <v>361</v>
      </c>
      <c r="C87" s="87">
        <f aca="true" t="shared" si="10" ref="C87:H87">SUM(C88:C95)</f>
        <v>18626.598</v>
      </c>
      <c r="D87" s="19">
        <f t="shared" si="10"/>
        <v>2121.732</v>
      </c>
      <c r="E87" s="19">
        <f t="shared" si="10"/>
        <v>1848.469</v>
      </c>
      <c r="F87" s="19">
        <f t="shared" si="10"/>
        <v>18885.43</v>
      </c>
      <c r="G87" s="19">
        <f t="shared" si="10"/>
        <v>22623.503000000004</v>
      </c>
      <c r="H87" s="52">
        <f t="shared" si="10"/>
        <v>64105.731999999996</v>
      </c>
    </row>
    <row r="88" spans="1:8" ht="12.75">
      <c r="A88" s="3" t="s">
        <v>105</v>
      </c>
      <c r="B88" s="34" t="s">
        <v>362</v>
      </c>
      <c r="C88" s="45">
        <v>5025.829</v>
      </c>
      <c r="D88" s="6">
        <v>918.773</v>
      </c>
      <c r="E88" s="6">
        <v>770.478</v>
      </c>
      <c r="F88" s="6">
        <v>339.226</v>
      </c>
      <c r="G88" s="7">
        <f aca="true" t="shared" si="11" ref="G88:G95">H88-C88-D88-E88-F88</f>
        <v>13746.608000000002</v>
      </c>
      <c r="H88" s="46">
        <v>20800.914</v>
      </c>
    </row>
    <row r="89" spans="1:8" ht="12.75">
      <c r="A89" s="3" t="s">
        <v>106</v>
      </c>
      <c r="B89" s="34" t="s">
        <v>363</v>
      </c>
      <c r="C89" s="45">
        <v>1636.307</v>
      </c>
      <c r="D89" s="6">
        <v>97.579</v>
      </c>
      <c r="E89" s="6">
        <v>326.84</v>
      </c>
      <c r="F89" s="6">
        <v>75</v>
      </c>
      <c r="G89" s="7">
        <f t="shared" si="11"/>
        <v>804.0640000000001</v>
      </c>
      <c r="H89" s="46">
        <v>2939.79</v>
      </c>
    </row>
    <row r="90" spans="1:8" ht="12.75">
      <c r="A90" s="3" t="s">
        <v>107</v>
      </c>
      <c r="B90" s="34" t="s">
        <v>364</v>
      </c>
      <c r="C90" s="45">
        <v>1714.204</v>
      </c>
      <c r="D90" s="6">
        <v>82.569</v>
      </c>
      <c r="E90" s="6">
        <v>9</v>
      </c>
      <c r="F90" s="6">
        <v>34.72</v>
      </c>
      <c r="G90" s="7">
        <f t="shared" si="11"/>
        <v>815.54</v>
      </c>
      <c r="H90" s="46">
        <v>2656.033</v>
      </c>
    </row>
    <row r="91" spans="1:8" ht="12.75">
      <c r="A91" s="3" t="s">
        <v>108</v>
      </c>
      <c r="B91" s="34" t="s">
        <v>365</v>
      </c>
      <c r="C91" s="45">
        <v>2214.063</v>
      </c>
      <c r="D91" s="6">
        <v>143.751</v>
      </c>
      <c r="E91" s="6">
        <v>282.807</v>
      </c>
      <c r="F91" s="6">
        <v>782.5</v>
      </c>
      <c r="G91" s="7">
        <f t="shared" si="11"/>
        <v>998.2719999999997</v>
      </c>
      <c r="H91" s="46">
        <v>4421.393</v>
      </c>
    </row>
    <row r="92" spans="1:8" ht="12.75">
      <c r="A92" s="3" t="s">
        <v>109</v>
      </c>
      <c r="B92" s="34" t="s">
        <v>366</v>
      </c>
      <c r="C92" s="45">
        <v>1682.4840000000002</v>
      </c>
      <c r="D92" s="6">
        <v>369.529</v>
      </c>
      <c r="E92" s="6">
        <v>4</v>
      </c>
      <c r="F92" s="6">
        <v>10116.229</v>
      </c>
      <c r="G92" s="7">
        <f t="shared" si="11"/>
        <v>2102.3999999999996</v>
      </c>
      <c r="H92" s="46">
        <v>14274.642</v>
      </c>
    </row>
    <row r="93" spans="1:8" ht="12.75">
      <c r="A93" s="3" t="s">
        <v>110</v>
      </c>
      <c r="B93" s="34" t="s">
        <v>367</v>
      </c>
      <c r="C93" s="45">
        <v>1982.7420000000002</v>
      </c>
      <c r="D93" s="6">
        <v>351.68</v>
      </c>
      <c r="E93" s="6">
        <v>208.179</v>
      </c>
      <c r="F93" s="6">
        <v>6752.448</v>
      </c>
      <c r="G93" s="7">
        <f t="shared" si="11"/>
        <v>1638.9649999999983</v>
      </c>
      <c r="H93" s="46">
        <v>10934.014</v>
      </c>
    </row>
    <row r="94" spans="1:8" ht="12.75">
      <c r="A94" s="3" t="s">
        <v>111</v>
      </c>
      <c r="B94" s="34" t="s">
        <v>368</v>
      </c>
      <c r="C94" s="45">
        <v>2209.683</v>
      </c>
      <c r="D94" s="6">
        <v>26.054</v>
      </c>
      <c r="E94" s="6">
        <v>180.839</v>
      </c>
      <c r="F94" s="6">
        <v>550</v>
      </c>
      <c r="G94" s="7">
        <f t="shared" si="11"/>
        <v>884.3829999999998</v>
      </c>
      <c r="H94" s="46">
        <v>3850.959</v>
      </c>
    </row>
    <row r="95" spans="1:8" ht="12.75">
      <c r="A95" s="3" t="s">
        <v>112</v>
      </c>
      <c r="B95" s="34" t="s">
        <v>369</v>
      </c>
      <c r="C95" s="45">
        <v>2161.286</v>
      </c>
      <c r="D95" s="6">
        <v>131.797</v>
      </c>
      <c r="E95" s="6">
        <v>66.326</v>
      </c>
      <c r="F95" s="6">
        <v>235.307</v>
      </c>
      <c r="G95" s="7">
        <f t="shared" si="11"/>
        <v>1633.271</v>
      </c>
      <c r="H95" s="46">
        <v>4227.987</v>
      </c>
    </row>
    <row r="96" spans="1:8" ht="12.75">
      <c r="A96" s="4">
        <v>6</v>
      </c>
      <c r="B96" s="18" t="s">
        <v>370</v>
      </c>
      <c r="C96" s="87">
        <f aca="true" t="shared" si="12" ref="C96:H96">SUM(C97:C109)</f>
        <v>23031.915000000005</v>
      </c>
      <c r="D96" s="19">
        <f t="shared" si="12"/>
        <v>1993.9070000000002</v>
      </c>
      <c r="E96" s="19">
        <f t="shared" si="12"/>
        <v>2444.19</v>
      </c>
      <c r="F96" s="19">
        <f t="shared" si="12"/>
        <v>2267.223</v>
      </c>
      <c r="G96" s="19">
        <f t="shared" si="12"/>
        <v>10222.195</v>
      </c>
      <c r="H96" s="52">
        <f t="shared" si="12"/>
        <v>39959.42999999999</v>
      </c>
    </row>
    <row r="97" spans="1:8" ht="12.75">
      <c r="A97" s="3" t="s">
        <v>113</v>
      </c>
      <c r="B97" s="34" t="s">
        <v>371</v>
      </c>
      <c r="C97" s="45">
        <v>1480.9660000000001</v>
      </c>
      <c r="D97" s="6">
        <v>282.851</v>
      </c>
      <c r="E97" s="6">
        <v>0</v>
      </c>
      <c r="F97" s="6">
        <v>600</v>
      </c>
      <c r="G97" s="7">
        <f aca="true" t="shared" si="13" ref="G97:G109">H97-C97-D97-E97-F97</f>
        <v>1485.8529999999996</v>
      </c>
      <c r="H97" s="46">
        <v>3849.67</v>
      </c>
    </row>
    <row r="98" spans="1:8" ht="12.75">
      <c r="A98" s="3" t="s">
        <v>114</v>
      </c>
      <c r="B98" s="34" t="s">
        <v>372</v>
      </c>
      <c r="C98" s="45">
        <v>952.326</v>
      </c>
      <c r="D98" s="6">
        <v>209.141</v>
      </c>
      <c r="E98" s="6">
        <v>80.317</v>
      </c>
      <c r="F98" s="6">
        <v>0</v>
      </c>
      <c r="G98" s="7">
        <f t="shared" si="13"/>
        <v>424.3170000000001</v>
      </c>
      <c r="H98" s="46">
        <v>1666.101</v>
      </c>
    </row>
    <row r="99" spans="1:8" ht="12.75">
      <c r="A99" s="3" t="s">
        <v>115</v>
      </c>
      <c r="B99" s="34" t="s">
        <v>373</v>
      </c>
      <c r="C99" s="45">
        <v>1920.388</v>
      </c>
      <c r="D99" s="6">
        <v>445.181</v>
      </c>
      <c r="E99" s="6">
        <v>151.984</v>
      </c>
      <c r="F99" s="6">
        <v>0</v>
      </c>
      <c r="G99" s="7">
        <f t="shared" si="13"/>
        <v>1392.0860000000002</v>
      </c>
      <c r="H99" s="46">
        <v>3909.639</v>
      </c>
    </row>
    <row r="100" spans="1:8" ht="12.75">
      <c r="A100" s="3" t="s">
        <v>116</v>
      </c>
      <c r="B100" s="34" t="s">
        <v>374</v>
      </c>
      <c r="C100" s="45">
        <v>1306.05</v>
      </c>
      <c r="D100" s="6">
        <v>200.524</v>
      </c>
      <c r="E100" s="6">
        <v>190.767</v>
      </c>
      <c r="F100" s="6">
        <v>94.337</v>
      </c>
      <c r="G100" s="7">
        <f t="shared" si="13"/>
        <v>675.627</v>
      </c>
      <c r="H100" s="46">
        <v>2467.305</v>
      </c>
    </row>
    <row r="101" spans="1:8" ht="12.75">
      <c r="A101" s="74" t="s">
        <v>683</v>
      </c>
      <c r="B101" s="83" t="s">
        <v>375</v>
      </c>
      <c r="C101" s="45">
        <v>2665.738</v>
      </c>
      <c r="D101" s="6">
        <v>123.638</v>
      </c>
      <c r="E101" s="6">
        <v>256.451</v>
      </c>
      <c r="F101" s="6">
        <v>19.539</v>
      </c>
      <c r="G101" s="7">
        <f t="shared" si="13"/>
        <v>1930.2790000000007</v>
      </c>
      <c r="H101" s="46">
        <v>4995.645</v>
      </c>
    </row>
    <row r="102" spans="1:8" ht="12.75">
      <c r="A102" s="74" t="s">
        <v>117</v>
      </c>
      <c r="B102" s="83" t="s">
        <v>376</v>
      </c>
      <c r="C102" s="45">
        <v>1444.7530000000002</v>
      </c>
      <c r="D102" s="6">
        <v>109.813</v>
      </c>
      <c r="E102" s="6">
        <v>373.701</v>
      </c>
      <c r="F102" s="6">
        <v>0</v>
      </c>
      <c r="G102" s="7">
        <f t="shared" si="13"/>
        <v>243.10299999999972</v>
      </c>
      <c r="H102" s="46">
        <v>2171.37</v>
      </c>
    </row>
    <row r="103" spans="1:8" ht="12.75">
      <c r="A103" s="74" t="s">
        <v>118</v>
      </c>
      <c r="B103" s="83" t="s">
        <v>377</v>
      </c>
      <c r="C103" s="45">
        <v>2024.541</v>
      </c>
      <c r="D103" s="6">
        <v>138.029</v>
      </c>
      <c r="E103" s="6">
        <v>336.539</v>
      </c>
      <c r="F103" s="6">
        <v>775.58</v>
      </c>
      <c r="G103" s="7">
        <f t="shared" si="13"/>
        <v>612.699</v>
      </c>
      <c r="H103" s="46">
        <v>3887.388</v>
      </c>
    </row>
    <row r="104" spans="1:8" ht="12.75">
      <c r="A104" s="3" t="s">
        <v>684</v>
      </c>
      <c r="B104" s="34" t="s">
        <v>378</v>
      </c>
      <c r="C104" s="45">
        <v>2342.549</v>
      </c>
      <c r="D104" s="6">
        <v>19.607</v>
      </c>
      <c r="E104" s="6">
        <v>48.929</v>
      </c>
      <c r="F104" s="6">
        <v>300</v>
      </c>
      <c r="G104" s="7">
        <f t="shared" si="13"/>
        <v>336.67200000000014</v>
      </c>
      <c r="H104" s="46">
        <v>3047.757</v>
      </c>
    </row>
    <row r="105" spans="1:8" ht="12.75">
      <c r="A105" s="3" t="s">
        <v>119</v>
      </c>
      <c r="B105" s="34" t="s">
        <v>379</v>
      </c>
      <c r="C105" s="45">
        <v>2416.349</v>
      </c>
      <c r="D105" s="6">
        <v>96.132</v>
      </c>
      <c r="E105" s="6">
        <v>1.837</v>
      </c>
      <c r="F105" s="6">
        <v>300</v>
      </c>
      <c r="G105" s="7">
        <f t="shared" si="13"/>
        <v>137.81</v>
      </c>
      <c r="H105" s="46">
        <v>2952.128</v>
      </c>
    </row>
    <row r="106" spans="1:8" ht="12.75">
      <c r="A106" s="3" t="s">
        <v>685</v>
      </c>
      <c r="B106" s="34" t="s">
        <v>380</v>
      </c>
      <c r="C106" s="45">
        <v>2111.27</v>
      </c>
      <c r="D106" s="6">
        <v>134.624</v>
      </c>
      <c r="E106" s="6">
        <v>329.593</v>
      </c>
      <c r="F106" s="6">
        <v>140.297</v>
      </c>
      <c r="G106" s="7">
        <f t="shared" si="13"/>
        <v>939.1210000000001</v>
      </c>
      <c r="H106" s="46">
        <v>3654.905</v>
      </c>
    </row>
    <row r="107" spans="1:8" ht="12.75">
      <c r="A107" s="74" t="s">
        <v>120</v>
      </c>
      <c r="B107" s="83" t="s">
        <v>381</v>
      </c>
      <c r="C107" s="45">
        <v>1748.2810000000002</v>
      </c>
      <c r="D107" s="6">
        <v>67.472</v>
      </c>
      <c r="E107" s="6">
        <v>230.86</v>
      </c>
      <c r="F107" s="6">
        <v>0</v>
      </c>
      <c r="G107" s="7">
        <f t="shared" si="13"/>
        <v>245.67899999999975</v>
      </c>
      <c r="H107" s="46">
        <v>2292.292</v>
      </c>
    </row>
    <row r="108" spans="1:8" ht="12.75">
      <c r="A108" s="74" t="s">
        <v>686</v>
      </c>
      <c r="B108" s="83" t="s">
        <v>382</v>
      </c>
      <c r="C108" s="45">
        <v>1924.6680000000001</v>
      </c>
      <c r="D108" s="6">
        <v>105.144</v>
      </c>
      <c r="E108" s="6">
        <v>176.303</v>
      </c>
      <c r="F108" s="6">
        <v>31.02</v>
      </c>
      <c r="G108" s="7">
        <f t="shared" si="13"/>
        <v>1478.9309999999996</v>
      </c>
      <c r="H108" s="46">
        <v>3716.066</v>
      </c>
    </row>
    <row r="109" spans="1:8" ht="12.75">
      <c r="A109" s="3" t="s">
        <v>121</v>
      </c>
      <c r="B109" s="34" t="s">
        <v>383</v>
      </c>
      <c r="C109" s="45">
        <v>694.036</v>
      </c>
      <c r="D109" s="6">
        <v>61.751</v>
      </c>
      <c r="E109" s="6">
        <v>266.909</v>
      </c>
      <c r="F109" s="6">
        <v>6.45</v>
      </c>
      <c r="G109" s="7">
        <f t="shared" si="13"/>
        <v>320.0180000000001</v>
      </c>
      <c r="H109" s="46">
        <v>1349.164</v>
      </c>
    </row>
    <row r="110" spans="1:8" ht="12.75">
      <c r="A110" s="4">
        <v>7</v>
      </c>
      <c r="B110" s="18" t="s">
        <v>384</v>
      </c>
      <c r="C110" s="87">
        <f aca="true" t="shared" si="14" ref="C110:H110">SUM(C111:C120)</f>
        <v>24493.460999999996</v>
      </c>
      <c r="D110" s="19">
        <f t="shared" si="14"/>
        <v>1919.8270000000002</v>
      </c>
      <c r="E110" s="19">
        <f t="shared" si="14"/>
        <v>2820.725</v>
      </c>
      <c r="F110" s="19">
        <f t="shared" si="14"/>
        <v>21629.71</v>
      </c>
      <c r="G110" s="19">
        <f t="shared" si="14"/>
        <v>21022.698000000004</v>
      </c>
      <c r="H110" s="52">
        <f t="shared" si="14"/>
        <v>71886.421</v>
      </c>
    </row>
    <row r="111" spans="1:8" ht="12.75">
      <c r="A111" s="3" t="s">
        <v>122</v>
      </c>
      <c r="B111" s="34" t="s">
        <v>385</v>
      </c>
      <c r="C111" s="45">
        <v>2494.962</v>
      </c>
      <c r="D111" s="6">
        <v>491.895</v>
      </c>
      <c r="E111" s="6">
        <v>692.8</v>
      </c>
      <c r="F111" s="6">
        <v>1104.167</v>
      </c>
      <c r="G111" s="7">
        <f aca="true" t="shared" si="15" ref="G111:G120">H111-C111-D111-E111-F111</f>
        <v>7378.407000000001</v>
      </c>
      <c r="H111" s="46">
        <v>12162.231</v>
      </c>
    </row>
    <row r="112" spans="1:8" ht="12.75">
      <c r="A112" s="3" t="s">
        <v>123</v>
      </c>
      <c r="B112" s="34" t="s">
        <v>386</v>
      </c>
      <c r="C112" s="45">
        <v>2554.41</v>
      </c>
      <c r="D112" s="6">
        <v>64.682</v>
      </c>
      <c r="E112" s="6">
        <v>497.746</v>
      </c>
      <c r="F112" s="6">
        <v>311.412</v>
      </c>
      <c r="G112" s="7">
        <f t="shared" si="15"/>
        <v>1415.5310000000002</v>
      </c>
      <c r="H112" s="46">
        <v>4843.781</v>
      </c>
    </row>
    <row r="113" spans="1:8" ht="12.75">
      <c r="A113" s="3" t="s">
        <v>124</v>
      </c>
      <c r="B113" s="34" t="s">
        <v>387</v>
      </c>
      <c r="C113" s="45">
        <v>1057.4579999999999</v>
      </c>
      <c r="D113" s="6">
        <v>7.024</v>
      </c>
      <c r="E113" s="6">
        <v>250</v>
      </c>
      <c r="F113" s="6">
        <v>6485.623</v>
      </c>
      <c r="G113" s="7">
        <f t="shared" si="15"/>
        <v>658.1820000000007</v>
      </c>
      <c r="H113" s="46">
        <v>8458.287</v>
      </c>
    </row>
    <row r="114" spans="1:8" ht="12.75">
      <c r="A114" s="3" t="s">
        <v>125</v>
      </c>
      <c r="B114" s="34" t="s">
        <v>388</v>
      </c>
      <c r="C114" s="45">
        <v>3200.371</v>
      </c>
      <c r="D114" s="6">
        <v>107.563</v>
      </c>
      <c r="E114" s="6">
        <v>222.736</v>
      </c>
      <c r="F114" s="6">
        <v>13553.461</v>
      </c>
      <c r="G114" s="7">
        <f t="shared" si="15"/>
        <v>4173.7040000000015</v>
      </c>
      <c r="H114" s="46">
        <v>21257.835</v>
      </c>
    </row>
    <row r="115" spans="1:8" ht="12.75">
      <c r="A115" s="3" t="s">
        <v>126</v>
      </c>
      <c r="B115" s="34" t="s">
        <v>389</v>
      </c>
      <c r="C115" s="45">
        <v>2431.408</v>
      </c>
      <c r="D115" s="6">
        <v>30.244</v>
      </c>
      <c r="E115" s="6">
        <v>156</v>
      </c>
      <c r="F115" s="6">
        <v>0</v>
      </c>
      <c r="G115" s="7">
        <f t="shared" si="15"/>
        <v>555.1650000000001</v>
      </c>
      <c r="H115" s="46">
        <v>3172.817</v>
      </c>
    </row>
    <row r="116" spans="1:8" ht="12.75">
      <c r="A116" s="3" t="s">
        <v>127</v>
      </c>
      <c r="B116" s="34" t="s">
        <v>390</v>
      </c>
      <c r="C116" s="45">
        <v>2492.5789999999997</v>
      </c>
      <c r="D116" s="6">
        <v>54.828</v>
      </c>
      <c r="E116" s="6">
        <v>338.911</v>
      </c>
      <c r="F116" s="6">
        <v>41.1</v>
      </c>
      <c r="G116" s="7">
        <f t="shared" si="15"/>
        <v>1414.6590000000006</v>
      </c>
      <c r="H116" s="46">
        <v>4342.077</v>
      </c>
    </row>
    <row r="117" spans="1:8" ht="12.75">
      <c r="A117" s="3" t="s">
        <v>128</v>
      </c>
      <c r="B117" s="34" t="s">
        <v>391</v>
      </c>
      <c r="C117" s="45">
        <v>1314.623</v>
      </c>
      <c r="D117" s="6">
        <v>0.601</v>
      </c>
      <c r="E117" s="6">
        <v>117.194</v>
      </c>
      <c r="F117" s="6">
        <v>0</v>
      </c>
      <c r="G117" s="7">
        <f t="shared" si="15"/>
        <v>699.4029999999999</v>
      </c>
      <c r="H117" s="46">
        <v>2131.821</v>
      </c>
    </row>
    <row r="118" spans="1:8" ht="12.75">
      <c r="A118" s="3" t="s">
        <v>129</v>
      </c>
      <c r="B118" s="34" t="s">
        <v>392</v>
      </c>
      <c r="C118" s="45">
        <v>3888.2309999999998</v>
      </c>
      <c r="D118" s="6">
        <v>394.168</v>
      </c>
      <c r="E118" s="6">
        <v>292.088</v>
      </c>
      <c r="F118" s="6">
        <v>102.41</v>
      </c>
      <c r="G118" s="7">
        <f t="shared" si="15"/>
        <v>1848.4359999999997</v>
      </c>
      <c r="H118" s="46">
        <v>6525.333</v>
      </c>
    </row>
    <row r="119" spans="1:8" ht="12.75">
      <c r="A119" s="3" t="s">
        <v>130</v>
      </c>
      <c r="B119" s="34" t="s">
        <v>393</v>
      </c>
      <c r="C119" s="45">
        <v>2478.268</v>
      </c>
      <c r="D119" s="6">
        <v>476.815</v>
      </c>
      <c r="E119" s="6">
        <v>22.718</v>
      </c>
      <c r="F119" s="6">
        <v>10.593</v>
      </c>
      <c r="G119" s="7">
        <f t="shared" si="15"/>
        <v>1563.4629999999997</v>
      </c>
      <c r="H119" s="46">
        <v>4551.857</v>
      </c>
    </row>
    <row r="120" spans="1:8" ht="12.75">
      <c r="A120" s="3" t="s">
        <v>131</v>
      </c>
      <c r="B120" s="34" t="s">
        <v>394</v>
      </c>
      <c r="C120" s="45">
        <v>2581.151</v>
      </c>
      <c r="D120" s="6">
        <v>292.007</v>
      </c>
      <c r="E120" s="6">
        <v>230.532</v>
      </c>
      <c r="F120" s="6">
        <v>20.944</v>
      </c>
      <c r="G120" s="7">
        <f t="shared" si="15"/>
        <v>1315.7479999999998</v>
      </c>
      <c r="H120" s="46">
        <v>4440.382</v>
      </c>
    </row>
    <row r="121" spans="1:8" ht="12.75">
      <c r="A121" s="4">
        <v>8</v>
      </c>
      <c r="B121" s="18" t="s">
        <v>395</v>
      </c>
      <c r="C121" s="87">
        <f aca="true" t="shared" si="16" ref="C121:H121">SUM(C122:C137)</f>
        <v>27211.053000000004</v>
      </c>
      <c r="D121" s="19">
        <f t="shared" si="16"/>
        <v>2745.2610000000004</v>
      </c>
      <c r="E121" s="19">
        <f t="shared" si="16"/>
        <v>5306.1410000000005</v>
      </c>
      <c r="F121" s="19">
        <f t="shared" si="16"/>
        <v>718.838</v>
      </c>
      <c r="G121" s="19">
        <f t="shared" si="16"/>
        <v>19590.068</v>
      </c>
      <c r="H121" s="52">
        <f t="shared" si="16"/>
        <v>55571.361000000004</v>
      </c>
    </row>
    <row r="122" spans="1:8" ht="12.75">
      <c r="A122" s="3" t="s">
        <v>132</v>
      </c>
      <c r="B122" s="34" t="s">
        <v>396</v>
      </c>
      <c r="C122" s="45">
        <v>3022.107</v>
      </c>
      <c r="D122" s="6">
        <v>712.14</v>
      </c>
      <c r="E122" s="6">
        <v>3.235</v>
      </c>
      <c r="F122" s="6">
        <v>39.989</v>
      </c>
      <c r="G122" s="7">
        <f aca="true" t="shared" si="17" ref="G122:G137">H122-C122-D122-E122-F122</f>
        <v>2800.8929999999996</v>
      </c>
      <c r="H122" s="46">
        <v>6578.364</v>
      </c>
    </row>
    <row r="123" spans="1:8" ht="12.75">
      <c r="A123" s="3" t="s">
        <v>133</v>
      </c>
      <c r="B123" s="34" t="s">
        <v>397</v>
      </c>
      <c r="C123" s="45">
        <v>2338.45</v>
      </c>
      <c r="D123" s="6">
        <v>413.928</v>
      </c>
      <c r="E123" s="6">
        <v>207.493</v>
      </c>
      <c r="F123" s="6">
        <v>150</v>
      </c>
      <c r="G123" s="7">
        <f t="shared" si="17"/>
        <v>1753.2000000000003</v>
      </c>
      <c r="H123" s="46">
        <v>4863.071</v>
      </c>
    </row>
    <row r="124" spans="1:8" ht="12.75">
      <c r="A124" s="3" t="s">
        <v>134</v>
      </c>
      <c r="B124" s="34" t="s">
        <v>398</v>
      </c>
      <c r="C124" s="45">
        <v>4969.2880000000005</v>
      </c>
      <c r="D124" s="6">
        <v>459.903</v>
      </c>
      <c r="E124" s="6">
        <v>0</v>
      </c>
      <c r="F124" s="6">
        <v>150</v>
      </c>
      <c r="G124" s="7">
        <f t="shared" si="17"/>
        <v>5243.084999999999</v>
      </c>
      <c r="H124" s="46">
        <v>10822.276</v>
      </c>
    </row>
    <row r="125" spans="1:8" ht="12.75">
      <c r="A125" s="3" t="s">
        <v>135</v>
      </c>
      <c r="B125" s="34" t="s">
        <v>335</v>
      </c>
      <c r="C125" s="45">
        <v>1633.1680000000001</v>
      </c>
      <c r="D125" s="6">
        <v>207.133</v>
      </c>
      <c r="E125" s="6">
        <v>262.652</v>
      </c>
      <c r="F125" s="6">
        <v>27.3</v>
      </c>
      <c r="G125" s="7">
        <f t="shared" si="17"/>
        <v>599.8919999999998</v>
      </c>
      <c r="H125" s="46">
        <v>2730.145</v>
      </c>
    </row>
    <row r="126" spans="1:8" ht="12.75">
      <c r="A126" s="3" t="s">
        <v>136</v>
      </c>
      <c r="B126" s="34" t="s">
        <v>399</v>
      </c>
      <c r="C126" s="45">
        <v>882.552</v>
      </c>
      <c r="D126" s="6">
        <v>37.08</v>
      </c>
      <c r="E126" s="6">
        <v>1156.507</v>
      </c>
      <c r="F126" s="6">
        <v>0</v>
      </c>
      <c r="G126" s="7">
        <f t="shared" si="17"/>
        <v>828.268</v>
      </c>
      <c r="H126" s="46">
        <v>2904.407</v>
      </c>
    </row>
    <row r="127" spans="1:8" ht="12.75">
      <c r="A127" s="3" t="s">
        <v>137</v>
      </c>
      <c r="B127" s="34" t="s">
        <v>400</v>
      </c>
      <c r="C127" s="45">
        <v>1322.2069999999999</v>
      </c>
      <c r="D127" s="6">
        <v>0.95</v>
      </c>
      <c r="E127" s="6">
        <v>408.778</v>
      </c>
      <c r="F127" s="6">
        <v>83.379</v>
      </c>
      <c r="G127" s="7">
        <f t="shared" si="17"/>
        <v>433.99900000000014</v>
      </c>
      <c r="H127" s="46">
        <v>2249.313</v>
      </c>
    </row>
    <row r="128" spans="1:8" ht="12.75">
      <c r="A128" s="3" t="s">
        <v>138</v>
      </c>
      <c r="B128" s="34" t="s">
        <v>401</v>
      </c>
      <c r="C128" s="45">
        <v>1135.522</v>
      </c>
      <c r="D128" s="6">
        <v>90.104</v>
      </c>
      <c r="E128" s="6">
        <v>299.225</v>
      </c>
      <c r="F128" s="6">
        <v>21.48</v>
      </c>
      <c r="G128" s="7">
        <f t="shared" si="17"/>
        <v>424.26699999999994</v>
      </c>
      <c r="H128" s="46">
        <v>1970.598</v>
      </c>
    </row>
    <row r="129" spans="1:8" ht="12.75">
      <c r="A129" s="3" t="s">
        <v>139</v>
      </c>
      <c r="B129" s="34" t="s">
        <v>402</v>
      </c>
      <c r="C129" s="45">
        <v>840.2850000000001</v>
      </c>
      <c r="D129" s="6">
        <v>95.761</v>
      </c>
      <c r="E129" s="6">
        <v>0</v>
      </c>
      <c r="F129" s="6">
        <v>1.08</v>
      </c>
      <c r="G129" s="7">
        <f t="shared" si="17"/>
        <v>509.91299999999995</v>
      </c>
      <c r="H129" s="46">
        <v>1447.039</v>
      </c>
    </row>
    <row r="130" spans="1:8" ht="12.75">
      <c r="A130" s="3" t="s">
        <v>140</v>
      </c>
      <c r="B130" s="34" t="s">
        <v>403</v>
      </c>
      <c r="C130" s="45">
        <v>2152.069</v>
      </c>
      <c r="D130" s="6">
        <v>216.122</v>
      </c>
      <c r="E130" s="6">
        <v>152.689</v>
      </c>
      <c r="F130" s="6">
        <v>45.8</v>
      </c>
      <c r="G130" s="7">
        <f t="shared" si="17"/>
        <v>1340.811</v>
      </c>
      <c r="H130" s="46">
        <v>3907.491</v>
      </c>
    </row>
    <row r="131" spans="1:8" ht="12.75">
      <c r="A131" s="3" t="s">
        <v>141</v>
      </c>
      <c r="B131" s="34" t="s">
        <v>404</v>
      </c>
      <c r="C131" s="45">
        <v>1736.697</v>
      </c>
      <c r="D131" s="6">
        <v>148.922</v>
      </c>
      <c r="E131" s="6">
        <v>1189.866</v>
      </c>
      <c r="F131" s="6">
        <v>59.405</v>
      </c>
      <c r="G131" s="7">
        <f t="shared" si="17"/>
        <v>1692.0180000000003</v>
      </c>
      <c r="H131" s="46">
        <v>4826.908</v>
      </c>
    </row>
    <row r="132" spans="1:8" ht="12.75">
      <c r="A132" s="3" t="s">
        <v>142</v>
      </c>
      <c r="B132" s="34" t="s">
        <v>405</v>
      </c>
      <c r="C132" s="45">
        <v>1538.398</v>
      </c>
      <c r="D132" s="6">
        <v>65.06</v>
      </c>
      <c r="E132" s="6">
        <v>911.001</v>
      </c>
      <c r="F132" s="6">
        <v>11.169</v>
      </c>
      <c r="G132" s="7">
        <f t="shared" si="17"/>
        <v>542.0300000000001</v>
      </c>
      <c r="H132" s="46">
        <v>3067.658</v>
      </c>
    </row>
    <row r="133" spans="1:8" ht="12.75">
      <c r="A133" s="3" t="s">
        <v>143</v>
      </c>
      <c r="B133" s="34" t="s">
        <v>406</v>
      </c>
      <c r="C133" s="45">
        <v>1499.255</v>
      </c>
      <c r="D133" s="6">
        <v>89.936</v>
      </c>
      <c r="E133" s="6">
        <v>68.421</v>
      </c>
      <c r="F133" s="6">
        <v>40</v>
      </c>
      <c r="G133" s="7">
        <f t="shared" si="17"/>
        <v>570.6639999999996</v>
      </c>
      <c r="H133" s="46">
        <v>2268.276</v>
      </c>
    </row>
    <row r="134" spans="1:8" ht="12.75">
      <c r="A134" s="3" t="s">
        <v>144</v>
      </c>
      <c r="B134" s="34" t="s">
        <v>407</v>
      </c>
      <c r="C134" s="45">
        <v>873.379</v>
      </c>
      <c r="D134" s="6">
        <v>62.733</v>
      </c>
      <c r="E134" s="6">
        <v>579.844</v>
      </c>
      <c r="F134" s="6">
        <v>14.971</v>
      </c>
      <c r="G134" s="7">
        <f t="shared" si="17"/>
        <v>613.983</v>
      </c>
      <c r="H134" s="46">
        <v>2144.91</v>
      </c>
    </row>
    <row r="135" spans="1:8" ht="12.75">
      <c r="A135" s="3" t="s">
        <v>145</v>
      </c>
      <c r="B135" s="34" t="s">
        <v>408</v>
      </c>
      <c r="C135" s="45">
        <v>1429.446</v>
      </c>
      <c r="D135" s="6">
        <v>96.733</v>
      </c>
      <c r="E135" s="6">
        <v>0</v>
      </c>
      <c r="F135" s="6">
        <v>26.1</v>
      </c>
      <c r="G135" s="7">
        <f t="shared" si="17"/>
        <v>857.1</v>
      </c>
      <c r="H135" s="46">
        <v>2409.379</v>
      </c>
    </row>
    <row r="136" spans="1:8" ht="12.75">
      <c r="A136" s="3" t="s">
        <v>146</v>
      </c>
      <c r="B136" s="34" t="s">
        <v>409</v>
      </c>
      <c r="C136" s="45">
        <v>1234.501</v>
      </c>
      <c r="D136" s="6">
        <v>22.872</v>
      </c>
      <c r="E136" s="6">
        <v>0</v>
      </c>
      <c r="F136" s="6">
        <v>20.765</v>
      </c>
      <c r="G136" s="7">
        <f t="shared" si="17"/>
        <v>762.0040000000001</v>
      </c>
      <c r="H136" s="46">
        <v>2040.142</v>
      </c>
    </row>
    <row r="137" spans="1:8" ht="12.75">
      <c r="A137" s="3" t="s">
        <v>147</v>
      </c>
      <c r="B137" s="34" t="s">
        <v>410</v>
      </c>
      <c r="C137" s="45">
        <v>603.729</v>
      </c>
      <c r="D137" s="6">
        <v>25.884</v>
      </c>
      <c r="E137" s="6">
        <v>66.43</v>
      </c>
      <c r="F137" s="6">
        <v>27.4</v>
      </c>
      <c r="G137" s="7">
        <f t="shared" si="17"/>
        <v>617.9409999999999</v>
      </c>
      <c r="H137" s="46">
        <v>1341.384</v>
      </c>
    </row>
    <row r="138" spans="1:8" ht="12.75">
      <c r="A138" s="4">
        <v>9</v>
      </c>
      <c r="B138" s="18" t="s">
        <v>411</v>
      </c>
      <c r="C138" s="87">
        <f aca="true" t="shared" si="18" ref="C138:H138">SUM(C139:C148)</f>
        <v>14728.045</v>
      </c>
      <c r="D138" s="19">
        <f t="shared" si="18"/>
        <v>1110.31</v>
      </c>
      <c r="E138" s="19">
        <f t="shared" si="18"/>
        <v>3429.835</v>
      </c>
      <c r="F138" s="19">
        <f t="shared" si="18"/>
        <v>2073.81</v>
      </c>
      <c r="G138" s="19">
        <f t="shared" si="18"/>
        <v>14512.039</v>
      </c>
      <c r="H138" s="52">
        <f t="shared" si="18"/>
        <v>35854.039000000004</v>
      </c>
    </row>
    <row r="139" spans="1:8" ht="12.75">
      <c r="A139" s="3" t="s">
        <v>148</v>
      </c>
      <c r="B139" s="34" t="s">
        <v>412</v>
      </c>
      <c r="C139" s="45">
        <v>3155.6279999999997</v>
      </c>
      <c r="D139" s="6">
        <v>756.162</v>
      </c>
      <c r="E139" s="6">
        <v>1214.239</v>
      </c>
      <c r="F139" s="6">
        <v>118.5</v>
      </c>
      <c r="G139" s="7">
        <f aca="true" t="shared" si="19" ref="G139:G148">H139-C139-D139-E139-F139</f>
        <v>3924.2320000000004</v>
      </c>
      <c r="H139" s="46">
        <v>9168.761</v>
      </c>
    </row>
    <row r="140" spans="1:8" ht="12.75">
      <c r="A140" s="3" t="s">
        <v>149</v>
      </c>
      <c r="B140" s="34" t="s">
        <v>413</v>
      </c>
      <c r="C140" s="45">
        <v>1367.8139999999999</v>
      </c>
      <c r="D140" s="6">
        <v>26.391</v>
      </c>
      <c r="E140" s="6">
        <v>568.898</v>
      </c>
      <c r="F140" s="6">
        <v>740.014</v>
      </c>
      <c r="G140" s="7">
        <f t="shared" si="19"/>
        <v>1373.877</v>
      </c>
      <c r="H140" s="46">
        <v>4076.994</v>
      </c>
    </row>
    <row r="141" spans="1:8" ht="12.75">
      <c r="A141" s="3" t="s">
        <v>150</v>
      </c>
      <c r="B141" s="34" t="s">
        <v>414</v>
      </c>
      <c r="C141" s="45">
        <v>1318.915</v>
      </c>
      <c r="D141" s="6">
        <v>62.71</v>
      </c>
      <c r="E141" s="6">
        <v>310.736</v>
      </c>
      <c r="F141" s="6">
        <v>62.862</v>
      </c>
      <c r="G141" s="7">
        <f t="shared" si="19"/>
        <v>1549.837</v>
      </c>
      <c r="H141" s="46">
        <v>3305.06</v>
      </c>
    </row>
    <row r="142" spans="1:8" ht="12.75">
      <c r="A142" s="3" t="s">
        <v>151</v>
      </c>
      <c r="B142" s="34" t="s">
        <v>415</v>
      </c>
      <c r="C142" s="45">
        <v>888.688</v>
      </c>
      <c r="D142" s="6">
        <v>10.857</v>
      </c>
      <c r="E142" s="6">
        <v>125.408</v>
      </c>
      <c r="F142" s="6">
        <v>534.14</v>
      </c>
      <c r="G142" s="7">
        <f t="shared" si="19"/>
        <v>1100.9810000000002</v>
      </c>
      <c r="H142" s="46">
        <v>2660.074</v>
      </c>
    </row>
    <row r="143" spans="1:8" ht="12.75">
      <c r="A143" s="3" t="s">
        <v>152</v>
      </c>
      <c r="B143" s="34" t="s">
        <v>416</v>
      </c>
      <c r="C143" s="45">
        <v>895.867</v>
      </c>
      <c r="D143" s="6">
        <v>23.986</v>
      </c>
      <c r="E143" s="6">
        <v>85.683</v>
      </c>
      <c r="F143" s="6">
        <v>58.079</v>
      </c>
      <c r="G143" s="7">
        <f t="shared" si="19"/>
        <v>1071.178</v>
      </c>
      <c r="H143" s="46">
        <v>2134.793</v>
      </c>
    </row>
    <row r="144" spans="1:8" ht="12.75">
      <c r="A144" s="3" t="s">
        <v>153</v>
      </c>
      <c r="B144" s="34" t="s">
        <v>417</v>
      </c>
      <c r="C144" s="45">
        <v>1073.495</v>
      </c>
      <c r="D144" s="6">
        <v>7.952</v>
      </c>
      <c r="E144" s="6">
        <v>266.27</v>
      </c>
      <c r="F144" s="6">
        <v>7.54</v>
      </c>
      <c r="G144" s="7">
        <f t="shared" si="19"/>
        <v>757.2900000000002</v>
      </c>
      <c r="H144" s="46">
        <v>2112.547</v>
      </c>
    </row>
    <row r="145" spans="1:8" ht="12.75">
      <c r="A145" s="3" t="s">
        <v>154</v>
      </c>
      <c r="B145" s="34" t="s">
        <v>418</v>
      </c>
      <c r="C145" s="45">
        <v>1451.511</v>
      </c>
      <c r="D145" s="6">
        <v>13.92</v>
      </c>
      <c r="E145" s="6">
        <v>271.425</v>
      </c>
      <c r="F145" s="6">
        <v>48.64</v>
      </c>
      <c r="G145" s="7">
        <f t="shared" si="19"/>
        <v>1006.073</v>
      </c>
      <c r="H145" s="46">
        <v>2791.569</v>
      </c>
    </row>
    <row r="146" spans="1:8" ht="12.75">
      <c r="A146" s="3" t="s">
        <v>155</v>
      </c>
      <c r="B146" s="34" t="s">
        <v>419</v>
      </c>
      <c r="C146" s="45">
        <v>1813.171</v>
      </c>
      <c r="D146" s="6">
        <v>120.313</v>
      </c>
      <c r="E146" s="6">
        <v>189.426</v>
      </c>
      <c r="F146" s="6">
        <v>65.885</v>
      </c>
      <c r="G146" s="7">
        <f t="shared" si="19"/>
        <v>1045.3959999999997</v>
      </c>
      <c r="H146" s="46">
        <v>3234.191</v>
      </c>
    </row>
    <row r="147" spans="1:8" ht="12.75">
      <c r="A147" s="3" t="s">
        <v>156</v>
      </c>
      <c r="B147" s="34" t="s">
        <v>420</v>
      </c>
      <c r="C147" s="45">
        <v>1951.3990000000001</v>
      </c>
      <c r="D147" s="6">
        <v>81.816</v>
      </c>
      <c r="E147" s="6">
        <v>397.75</v>
      </c>
      <c r="F147" s="6">
        <v>376.74</v>
      </c>
      <c r="G147" s="7">
        <f t="shared" si="19"/>
        <v>1834.6149999999996</v>
      </c>
      <c r="H147" s="46">
        <v>4642.32</v>
      </c>
    </row>
    <row r="148" spans="1:8" ht="12.75">
      <c r="A148" s="3" t="s">
        <v>157</v>
      </c>
      <c r="B148" s="34" t="s">
        <v>421</v>
      </c>
      <c r="C148" s="45">
        <v>811.557</v>
      </c>
      <c r="D148" s="6">
        <v>6.203</v>
      </c>
      <c r="E148" s="6">
        <v>0</v>
      </c>
      <c r="F148" s="6">
        <v>61.41</v>
      </c>
      <c r="G148" s="7">
        <f t="shared" si="19"/>
        <v>848.5600000000001</v>
      </c>
      <c r="H148" s="46">
        <v>1727.73</v>
      </c>
    </row>
    <row r="149" spans="1:8" ht="12.75">
      <c r="A149" s="4">
        <v>10</v>
      </c>
      <c r="B149" s="18" t="s">
        <v>422</v>
      </c>
      <c r="C149" s="87">
        <f aca="true" t="shared" si="20" ref="C149:H149">SUM(C150:C159)</f>
        <v>19996.897</v>
      </c>
      <c r="D149" s="19">
        <f t="shared" si="20"/>
        <v>4083.539</v>
      </c>
      <c r="E149" s="19">
        <f t="shared" si="20"/>
        <v>313.01</v>
      </c>
      <c r="F149" s="19">
        <f t="shared" si="20"/>
        <v>13273.082000000002</v>
      </c>
      <c r="G149" s="19">
        <f t="shared" si="20"/>
        <v>35333.719</v>
      </c>
      <c r="H149" s="52">
        <f t="shared" si="20"/>
        <v>73000.247</v>
      </c>
    </row>
    <row r="150" spans="1:8" ht="12.75">
      <c r="A150" s="3" t="s">
        <v>158</v>
      </c>
      <c r="B150" s="34" t="s">
        <v>423</v>
      </c>
      <c r="C150" s="45">
        <v>4271.3009999999995</v>
      </c>
      <c r="D150" s="6">
        <v>1218.294</v>
      </c>
      <c r="E150" s="6">
        <v>6.868</v>
      </c>
      <c r="F150" s="6">
        <v>2919.842</v>
      </c>
      <c r="G150" s="7">
        <f aca="true" t="shared" si="21" ref="G150:G159">H150-C150-D150-E150-F150</f>
        <v>6421.633</v>
      </c>
      <c r="H150" s="46">
        <v>14837.938</v>
      </c>
    </row>
    <row r="151" spans="1:8" ht="12.75">
      <c r="A151" s="3" t="s">
        <v>159</v>
      </c>
      <c r="B151" s="34" t="s">
        <v>424</v>
      </c>
      <c r="C151" s="45">
        <v>1269.4209999999998</v>
      </c>
      <c r="D151" s="6">
        <v>564.639</v>
      </c>
      <c r="E151" s="6">
        <v>0</v>
      </c>
      <c r="F151" s="6">
        <v>185</v>
      </c>
      <c r="G151" s="7">
        <f t="shared" si="21"/>
        <v>1055.234</v>
      </c>
      <c r="H151" s="46">
        <v>3074.294</v>
      </c>
    </row>
    <row r="152" spans="1:8" ht="12.75">
      <c r="A152" s="3" t="s">
        <v>160</v>
      </c>
      <c r="B152" s="34" t="s">
        <v>425</v>
      </c>
      <c r="C152" s="45">
        <v>1112.3290000000002</v>
      </c>
      <c r="D152" s="6">
        <v>108.928</v>
      </c>
      <c r="E152" s="6">
        <v>0</v>
      </c>
      <c r="F152" s="6">
        <v>8499.3</v>
      </c>
      <c r="G152" s="7">
        <f t="shared" si="21"/>
        <v>535.103000000001</v>
      </c>
      <c r="H152" s="46">
        <v>10255.66</v>
      </c>
    </row>
    <row r="153" spans="1:8" ht="12.75">
      <c r="A153" s="3" t="s">
        <v>161</v>
      </c>
      <c r="B153" s="34" t="s">
        <v>426</v>
      </c>
      <c r="C153" s="45">
        <v>2092.333</v>
      </c>
      <c r="D153" s="6">
        <v>321.968</v>
      </c>
      <c r="E153" s="6">
        <v>0</v>
      </c>
      <c r="F153" s="6">
        <v>19.776</v>
      </c>
      <c r="G153" s="7">
        <f t="shared" si="21"/>
        <v>2487.9110000000005</v>
      </c>
      <c r="H153" s="46">
        <v>4921.988</v>
      </c>
    </row>
    <row r="154" spans="1:8" ht="12.75">
      <c r="A154" s="3" t="s">
        <v>162</v>
      </c>
      <c r="B154" s="34" t="s">
        <v>327</v>
      </c>
      <c r="C154" s="45">
        <v>1571.998</v>
      </c>
      <c r="D154" s="6">
        <v>205.579</v>
      </c>
      <c r="E154" s="6">
        <v>0</v>
      </c>
      <c r="F154" s="6">
        <v>353.174</v>
      </c>
      <c r="G154" s="7">
        <f t="shared" si="21"/>
        <v>3546.680999999999</v>
      </c>
      <c r="H154" s="46">
        <v>5677.432</v>
      </c>
    </row>
    <row r="155" spans="1:8" ht="12.75">
      <c r="A155" s="3" t="s">
        <v>163</v>
      </c>
      <c r="B155" s="34" t="s">
        <v>427</v>
      </c>
      <c r="C155" s="45">
        <v>2211.525</v>
      </c>
      <c r="D155" s="6">
        <v>265.607</v>
      </c>
      <c r="E155" s="6">
        <v>0</v>
      </c>
      <c r="F155" s="6">
        <v>0</v>
      </c>
      <c r="G155" s="7">
        <f t="shared" si="21"/>
        <v>1115.5030000000002</v>
      </c>
      <c r="H155" s="46">
        <v>3592.635</v>
      </c>
    </row>
    <row r="156" spans="1:8" ht="12.75">
      <c r="A156" s="3" t="s">
        <v>164</v>
      </c>
      <c r="B156" s="34" t="s">
        <v>428</v>
      </c>
      <c r="C156" s="45">
        <v>2191.73</v>
      </c>
      <c r="D156" s="6">
        <v>428.811</v>
      </c>
      <c r="E156" s="6">
        <v>136.227</v>
      </c>
      <c r="F156" s="6">
        <v>195.52</v>
      </c>
      <c r="G156" s="7">
        <f t="shared" si="21"/>
        <v>943.2179999999998</v>
      </c>
      <c r="H156" s="46">
        <v>3895.506</v>
      </c>
    </row>
    <row r="157" spans="1:8" ht="12.75">
      <c r="A157" s="3" t="s">
        <v>165</v>
      </c>
      <c r="B157" s="34" t="s">
        <v>429</v>
      </c>
      <c r="C157" s="45">
        <v>1195.318</v>
      </c>
      <c r="D157" s="6">
        <v>260.239</v>
      </c>
      <c r="E157" s="6">
        <v>0</v>
      </c>
      <c r="F157" s="6">
        <v>339.888</v>
      </c>
      <c r="G157" s="7">
        <f t="shared" si="21"/>
        <v>647.8239999999998</v>
      </c>
      <c r="H157" s="46">
        <v>2443.269</v>
      </c>
    </row>
    <row r="158" spans="1:8" ht="12.75">
      <c r="A158" s="3" t="s">
        <v>166</v>
      </c>
      <c r="B158" s="34" t="s">
        <v>430</v>
      </c>
      <c r="C158" s="45">
        <v>1333.2060000000001</v>
      </c>
      <c r="D158" s="6">
        <v>276.427</v>
      </c>
      <c r="E158" s="6">
        <v>0</v>
      </c>
      <c r="F158" s="6">
        <v>269</v>
      </c>
      <c r="G158" s="7">
        <f t="shared" si="21"/>
        <v>2598.256</v>
      </c>
      <c r="H158" s="46">
        <v>4476.889</v>
      </c>
    </row>
    <row r="159" spans="1:8" ht="12.75">
      <c r="A159" s="3" t="s">
        <v>167</v>
      </c>
      <c r="B159" s="34" t="s">
        <v>431</v>
      </c>
      <c r="C159" s="45">
        <v>2747.736</v>
      </c>
      <c r="D159" s="6">
        <v>433.047</v>
      </c>
      <c r="E159" s="6">
        <v>169.915</v>
      </c>
      <c r="F159" s="6">
        <v>491.582</v>
      </c>
      <c r="G159" s="7">
        <f t="shared" si="21"/>
        <v>15982.355999999998</v>
      </c>
      <c r="H159" s="46">
        <v>19824.636</v>
      </c>
    </row>
    <row r="160" spans="1:8" ht="12.75">
      <c r="A160" s="4">
        <v>11</v>
      </c>
      <c r="B160" s="18" t="s">
        <v>432</v>
      </c>
      <c r="C160" s="87">
        <f aca="true" t="shared" si="22" ref="C160:H160">SUM(C161:C177)</f>
        <v>48017.943</v>
      </c>
      <c r="D160" s="19">
        <f t="shared" si="22"/>
        <v>7497.194</v>
      </c>
      <c r="E160" s="19">
        <f t="shared" si="22"/>
        <v>3088.185</v>
      </c>
      <c r="F160" s="19">
        <f t="shared" si="22"/>
        <v>10170.312</v>
      </c>
      <c r="G160" s="19">
        <f t="shared" si="22"/>
        <v>38877.89500000001</v>
      </c>
      <c r="H160" s="52">
        <f t="shared" si="22"/>
        <v>107651.52900000001</v>
      </c>
    </row>
    <row r="161" spans="1:8" ht="12.75">
      <c r="A161" s="3" t="s">
        <v>168</v>
      </c>
      <c r="B161" s="34" t="s">
        <v>433</v>
      </c>
      <c r="C161" s="45">
        <v>4692.6849999999995</v>
      </c>
      <c r="D161" s="6">
        <v>339.533</v>
      </c>
      <c r="E161" s="6">
        <v>251.902</v>
      </c>
      <c r="F161" s="6">
        <v>0</v>
      </c>
      <c r="G161" s="7">
        <f aca="true" t="shared" si="23" ref="G161:G177">H161-C161-D161-E161-F161</f>
        <v>1373.0330000000008</v>
      </c>
      <c r="H161" s="46">
        <v>6657.153</v>
      </c>
    </row>
    <row r="162" spans="1:8" ht="12.75">
      <c r="A162" s="3" t="s">
        <v>169</v>
      </c>
      <c r="B162" s="34" t="s">
        <v>434</v>
      </c>
      <c r="C162" s="45">
        <v>2005.5659999999998</v>
      </c>
      <c r="D162" s="6">
        <v>200.565</v>
      </c>
      <c r="E162" s="6">
        <v>47.453</v>
      </c>
      <c r="F162" s="6">
        <v>138.166</v>
      </c>
      <c r="G162" s="7">
        <f t="shared" si="23"/>
        <v>1264.1540000000002</v>
      </c>
      <c r="H162" s="46">
        <v>3655.904</v>
      </c>
    </row>
    <row r="163" spans="1:8" ht="12.75">
      <c r="A163" s="3" t="s">
        <v>170</v>
      </c>
      <c r="B163" s="34" t="s">
        <v>435</v>
      </c>
      <c r="C163" s="45">
        <v>1667.767</v>
      </c>
      <c r="D163" s="6">
        <v>164.074</v>
      </c>
      <c r="E163" s="6">
        <v>52.308</v>
      </c>
      <c r="F163" s="6">
        <v>110.513</v>
      </c>
      <c r="G163" s="7">
        <f t="shared" si="23"/>
        <v>642.484</v>
      </c>
      <c r="H163" s="46">
        <v>2637.146</v>
      </c>
    </row>
    <row r="164" spans="1:8" ht="12.75">
      <c r="A164" s="3" t="s">
        <v>171</v>
      </c>
      <c r="B164" s="34" t="s">
        <v>436</v>
      </c>
      <c r="C164" s="45">
        <v>3497.246</v>
      </c>
      <c r="D164" s="6">
        <v>556.486</v>
      </c>
      <c r="E164" s="6">
        <v>182.233</v>
      </c>
      <c r="F164" s="6">
        <v>149.33</v>
      </c>
      <c r="G164" s="7">
        <f t="shared" si="23"/>
        <v>1657.878</v>
      </c>
      <c r="H164" s="46">
        <v>6043.173</v>
      </c>
    </row>
    <row r="165" spans="1:8" ht="12.75">
      <c r="A165" s="3" t="s">
        <v>172</v>
      </c>
      <c r="B165" s="34" t="s">
        <v>437</v>
      </c>
      <c r="C165" s="45">
        <v>1410.963</v>
      </c>
      <c r="D165" s="6">
        <v>79.776</v>
      </c>
      <c r="E165" s="6">
        <v>710.367</v>
      </c>
      <c r="F165" s="6">
        <v>15.84</v>
      </c>
      <c r="G165" s="7">
        <f t="shared" si="23"/>
        <v>3098.5560000000005</v>
      </c>
      <c r="H165" s="46">
        <v>5315.502</v>
      </c>
    </row>
    <row r="166" spans="1:8" ht="12.75">
      <c r="A166" s="3" t="s">
        <v>173</v>
      </c>
      <c r="B166" s="34" t="s">
        <v>438</v>
      </c>
      <c r="C166" s="45">
        <v>4177.227</v>
      </c>
      <c r="D166" s="6">
        <v>2075.634</v>
      </c>
      <c r="E166" s="6">
        <v>86.103</v>
      </c>
      <c r="F166" s="6">
        <v>215.256</v>
      </c>
      <c r="G166" s="7">
        <f t="shared" si="23"/>
        <v>8119.280000000002</v>
      </c>
      <c r="H166" s="46">
        <v>14673.5</v>
      </c>
    </row>
    <row r="167" spans="1:8" ht="12.75">
      <c r="A167" s="3" t="s">
        <v>174</v>
      </c>
      <c r="B167" s="34" t="s">
        <v>439</v>
      </c>
      <c r="C167" s="45">
        <v>3533.466</v>
      </c>
      <c r="D167" s="6">
        <v>1189.45</v>
      </c>
      <c r="E167" s="6">
        <v>209.681</v>
      </c>
      <c r="F167" s="6">
        <v>331.024</v>
      </c>
      <c r="G167" s="7">
        <f t="shared" si="23"/>
        <v>1961.9189999999999</v>
      </c>
      <c r="H167" s="46">
        <v>7225.54</v>
      </c>
    </row>
    <row r="168" spans="1:8" ht="12.75">
      <c r="A168" s="3" t="s">
        <v>175</v>
      </c>
      <c r="B168" s="34" t="s">
        <v>440</v>
      </c>
      <c r="C168" s="45">
        <v>2702.433</v>
      </c>
      <c r="D168" s="6">
        <v>393.546</v>
      </c>
      <c r="E168" s="6">
        <v>201.953</v>
      </c>
      <c r="F168" s="6">
        <v>6170.862</v>
      </c>
      <c r="G168" s="7">
        <f t="shared" si="23"/>
        <v>2254.6470000000018</v>
      </c>
      <c r="H168" s="46">
        <v>11723.441</v>
      </c>
    </row>
    <row r="169" spans="1:8" ht="12.75">
      <c r="A169" s="3" t="s">
        <v>176</v>
      </c>
      <c r="B169" s="34" t="s">
        <v>441</v>
      </c>
      <c r="C169" s="45">
        <v>4166.141</v>
      </c>
      <c r="D169" s="6">
        <v>464.978</v>
      </c>
      <c r="E169" s="6">
        <v>505.654</v>
      </c>
      <c r="F169" s="6">
        <v>288.794</v>
      </c>
      <c r="G169" s="7">
        <f t="shared" si="23"/>
        <v>3302.240000000001</v>
      </c>
      <c r="H169" s="46">
        <v>8727.807</v>
      </c>
    </row>
    <row r="170" spans="1:8" ht="12.75">
      <c r="A170" s="3" t="s">
        <v>177</v>
      </c>
      <c r="B170" s="34" t="s">
        <v>442</v>
      </c>
      <c r="C170" s="45">
        <v>3107.6710000000003</v>
      </c>
      <c r="D170" s="6">
        <v>576.888</v>
      </c>
      <c r="E170" s="6">
        <v>56.615</v>
      </c>
      <c r="F170" s="6">
        <v>144.448</v>
      </c>
      <c r="G170" s="7">
        <f t="shared" si="23"/>
        <v>3234.5750000000003</v>
      </c>
      <c r="H170" s="46">
        <v>7120.197</v>
      </c>
    </row>
    <row r="171" spans="1:8" ht="12.75">
      <c r="A171" s="3" t="s">
        <v>178</v>
      </c>
      <c r="B171" s="34" t="s">
        <v>443</v>
      </c>
      <c r="C171" s="45">
        <v>1554.1039999999998</v>
      </c>
      <c r="D171" s="6">
        <v>20.331</v>
      </c>
      <c r="E171" s="6">
        <v>246.929</v>
      </c>
      <c r="F171" s="6">
        <v>1.45</v>
      </c>
      <c r="G171" s="7">
        <f t="shared" si="23"/>
        <v>782.1670000000005</v>
      </c>
      <c r="H171" s="46">
        <v>2604.981</v>
      </c>
    </row>
    <row r="172" spans="1:8" ht="12.75">
      <c r="A172" s="3" t="s">
        <v>179</v>
      </c>
      <c r="B172" s="34" t="s">
        <v>444</v>
      </c>
      <c r="C172" s="45">
        <v>1616.725</v>
      </c>
      <c r="D172" s="6">
        <v>94.499</v>
      </c>
      <c r="E172" s="6">
        <v>0</v>
      </c>
      <c r="F172" s="6">
        <v>25.657</v>
      </c>
      <c r="G172" s="7">
        <f t="shared" si="23"/>
        <v>576.5469999999999</v>
      </c>
      <c r="H172" s="46">
        <v>2313.428</v>
      </c>
    </row>
    <row r="173" spans="1:8" ht="12.75">
      <c r="A173" s="3" t="s">
        <v>180</v>
      </c>
      <c r="B173" s="34" t="s">
        <v>445</v>
      </c>
      <c r="C173" s="45">
        <v>4782.192</v>
      </c>
      <c r="D173" s="6">
        <v>195.664</v>
      </c>
      <c r="E173" s="6">
        <v>209.221</v>
      </c>
      <c r="F173" s="6">
        <v>620.966</v>
      </c>
      <c r="G173" s="7">
        <f t="shared" si="23"/>
        <v>5414.749</v>
      </c>
      <c r="H173" s="46">
        <v>11222.792</v>
      </c>
    </row>
    <row r="174" spans="1:8" ht="12.75">
      <c r="A174" s="3" t="s">
        <v>181</v>
      </c>
      <c r="B174" s="34" t="s">
        <v>446</v>
      </c>
      <c r="C174" s="45">
        <v>2262.1</v>
      </c>
      <c r="D174" s="6">
        <v>178.466</v>
      </c>
      <c r="E174" s="6">
        <v>40.158</v>
      </c>
      <c r="F174" s="6">
        <v>1290.481</v>
      </c>
      <c r="G174" s="7">
        <f t="shared" si="23"/>
        <v>984.1690000000001</v>
      </c>
      <c r="H174" s="46">
        <v>4755.374</v>
      </c>
    </row>
    <row r="175" spans="1:8" ht="12.75">
      <c r="A175" s="3" t="s">
        <v>182</v>
      </c>
      <c r="B175" s="34" t="s">
        <v>381</v>
      </c>
      <c r="C175" s="45">
        <v>3345.376</v>
      </c>
      <c r="D175" s="6">
        <v>429.651</v>
      </c>
      <c r="E175" s="6">
        <v>203.184</v>
      </c>
      <c r="F175" s="6">
        <v>12.83</v>
      </c>
      <c r="G175" s="7">
        <f t="shared" si="23"/>
        <v>746.8769999999994</v>
      </c>
      <c r="H175" s="46">
        <v>4737.918</v>
      </c>
    </row>
    <row r="176" spans="1:8" ht="12.75">
      <c r="A176" s="3" t="s">
        <v>183</v>
      </c>
      <c r="B176" s="34" t="s">
        <v>447</v>
      </c>
      <c r="C176" s="45">
        <v>1455.463</v>
      </c>
      <c r="D176" s="6">
        <v>69.305</v>
      </c>
      <c r="E176" s="6">
        <v>0</v>
      </c>
      <c r="F176" s="6">
        <v>550</v>
      </c>
      <c r="G176" s="7">
        <f t="shared" si="23"/>
        <v>422.91899999999987</v>
      </c>
      <c r="H176" s="46">
        <v>2497.687</v>
      </c>
    </row>
    <row r="177" spans="1:8" ht="12.75">
      <c r="A177" s="3" t="s">
        <v>184</v>
      </c>
      <c r="B177" s="34" t="s">
        <v>448</v>
      </c>
      <c r="C177" s="45">
        <v>2040.818</v>
      </c>
      <c r="D177" s="6">
        <v>468.348</v>
      </c>
      <c r="E177" s="6">
        <v>84.424</v>
      </c>
      <c r="F177" s="6">
        <v>104.695</v>
      </c>
      <c r="G177" s="7">
        <f t="shared" si="23"/>
        <v>3041.7009999999996</v>
      </c>
      <c r="H177" s="46">
        <v>5739.986</v>
      </c>
    </row>
    <row r="178" spans="1:8" ht="12.75">
      <c r="A178" s="4">
        <v>12</v>
      </c>
      <c r="B178" s="18" t="s">
        <v>449</v>
      </c>
      <c r="C178" s="87">
        <f aca="true" t="shared" si="24" ref="C178:H178">SUM(C179:C186)</f>
        <v>20626.887</v>
      </c>
      <c r="D178" s="19">
        <f t="shared" si="24"/>
        <v>2156.7729999999997</v>
      </c>
      <c r="E178" s="19">
        <f t="shared" si="24"/>
        <v>1869.4160000000002</v>
      </c>
      <c r="F178" s="19">
        <f t="shared" si="24"/>
        <v>2523.627</v>
      </c>
      <c r="G178" s="19">
        <f t="shared" si="24"/>
        <v>17050.667</v>
      </c>
      <c r="H178" s="52">
        <f t="shared" si="24"/>
        <v>44227.37</v>
      </c>
    </row>
    <row r="179" spans="1:8" ht="12.75">
      <c r="A179" s="5" t="s">
        <v>185</v>
      </c>
      <c r="B179" s="34" t="s">
        <v>450</v>
      </c>
      <c r="C179" s="45">
        <v>3233.772</v>
      </c>
      <c r="D179" s="6">
        <v>160.511</v>
      </c>
      <c r="E179" s="6">
        <v>187.44</v>
      </c>
      <c r="F179" s="6">
        <v>131.498</v>
      </c>
      <c r="G179" s="7">
        <f aca="true" t="shared" si="25" ref="G179:G186">H179-C179-D179-E179-F179</f>
        <v>2749.722</v>
      </c>
      <c r="H179" s="46">
        <v>6462.943</v>
      </c>
    </row>
    <row r="180" spans="1:8" ht="12.75">
      <c r="A180" s="5" t="s">
        <v>186</v>
      </c>
      <c r="B180" s="34" t="s">
        <v>451</v>
      </c>
      <c r="C180" s="45">
        <v>4895.382</v>
      </c>
      <c r="D180" s="6">
        <v>781.941</v>
      </c>
      <c r="E180" s="6">
        <v>540.623</v>
      </c>
      <c r="F180" s="6">
        <v>25.64</v>
      </c>
      <c r="G180" s="7">
        <f t="shared" si="25"/>
        <v>5989.14</v>
      </c>
      <c r="H180" s="46">
        <v>12232.726</v>
      </c>
    </row>
    <row r="181" spans="1:8" ht="12.75">
      <c r="A181" s="5" t="s">
        <v>187</v>
      </c>
      <c r="B181" s="34" t="s">
        <v>453</v>
      </c>
      <c r="C181" s="45">
        <v>2743.629</v>
      </c>
      <c r="D181" s="6">
        <v>339.42</v>
      </c>
      <c r="E181" s="6">
        <v>43.04</v>
      </c>
      <c r="F181" s="6">
        <v>189.255</v>
      </c>
      <c r="G181" s="7">
        <f t="shared" si="25"/>
        <v>1428.4709999999995</v>
      </c>
      <c r="H181" s="46">
        <v>4743.815</v>
      </c>
    </row>
    <row r="182" spans="1:8" ht="12.75">
      <c r="A182" s="5" t="s">
        <v>188</v>
      </c>
      <c r="B182" s="34" t="s">
        <v>454</v>
      </c>
      <c r="C182" s="45">
        <v>1922.6090000000002</v>
      </c>
      <c r="D182" s="6">
        <v>211.397</v>
      </c>
      <c r="E182" s="6">
        <v>11.772</v>
      </c>
      <c r="F182" s="6">
        <v>250</v>
      </c>
      <c r="G182" s="7">
        <f t="shared" si="25"/>
        <v>408.79200000000003</v>
      </c>
      <c r="H182" s="46">
        <v>2804.57</v>
      </c>
    </row>
    <row r="183" spans="1:8" ht="12.75">
      <c r="A183" s="5" t="s">
        <v>189</v>
      </c>
      <c r="B183" s="34" t="s">
        <v>455</v>
      </c>
      <c r="C183" s="45">
        <v>972.22</v>
      </c>
      <c r="D183" s="6">
        <v>54.499</v>
      </c>
      <c r="E183" s="6">
        <v>372.081</v>
      </c>
      <c r="F183" s="6">
        <v>500</v>
      </c>
      <c r="G183" s="7">
        <f t="shared" si="25"/>
        <v>1284.6940000000004</v>
      </c>
      <c r="H183" s="46">
        <v>3183.494</v>
      </c>
    </row>
    <row r="184" spans="1:8" ht="12.75">
      <c r="A184" s="5" t="s">
        <v>190</v>
      </c>
      <c r="B184" s="34" t="s">
        <v>456</v>
      </c>
      <c r="C184" s="45">
        <v>2199.351</v>
      </c>
      <c r="D184" s="6">
        <v>417.077</v>
      </c>
      <c r="E184" s="6">
        <v>388.78</v>
      </c>
      <c r="F184" s="6">
        <v>112.114</v>
      </c>
      <c r="G184" s="7">
        <f t="shared" si="25"/>
        <v>1491.437</v>
      </c>
      <c r="H184" s="46">
        <v>4608.759</v>
      </c>
    </row>
    <row r="185" spans="1:8" ht="12.75">
      <c r="A185" s="5" t="s">
        <v>191</v>
      </c>
      <c r="B185" s="34" t="s">
        <v>457</v>
      </c>
      <c r="C185" s="45">
        <v>2334.083</v>
      </c>
      <c r="D185" s="6">
        <v>113.259</v>
      </c>
      <c r="E185" s="6">
        <v>325.68</v>
      </c>
      <c r="F185" s="6">
        <v>1315.12</v>
      </c>
      <c r="G185" s="7">
        <f t="shared" si="25"/>
        <v>3237.585</v>
      </c>
      <c r="H185" s="46">
        <v>7325.727</v>
      </c>
    </row>
    <row r="186" spans="1:8" ht="12.75">
      <c r="A186" s="5" t="s">
        <v>192</v>
      </c>
      <c r="B186" s="34" t="s">
        <v>458</v>
      </c>
      <c r="C186" s="45">
        <v>2325.841</v>
      </c>
      <c r="D186" s="6">
        <v>78.669</v>
      </c>
      <c r="E186" s="6">
        <v>0</v>
      </c>
      <c r="F186" s="6">
        <v>0</v>
      </c>
      <c r="G186" s="7">
        <f t="shared" si="25"/>
        <v>460.8259999999999</v>
      </c>
      <c r="H186" s="46">
        <v>2865.336</v>
      </c>
    </row>
    <row r="187" spans="1:8" ht="12.75">
      <c r="A187" s="4">
        <v>13</v>
      </c>
      <c r="B187" s="18" t="s">
        <v>459</v>
      </c>
      <c r="C187" s="87">
        <f aca="true" t="shared" si="26" ref="C187:H187">SUM(C188:C195)</f>
        <v>14834.307999999999</v>
      </c>
      <c r="D187" s="19">
        <f t="shared" si="26"/>
        <v>1849.9989999999998</v>
      </c>
      <c r="E187" s="19">
        <f t="shared" si="26"/>
        <v>187.922</v>
      </c>
      <c r="F187" s="19">
        <f t="shared" si="26"/>
        <v>1913.156</v>
      </c>
      <c r="G187" s="19">
        <f t="shared" si="26"/>
        <v>3831.5660000000007</v>
      </c>
      <c r="H187" s="52">
        <f t="shared" si="26"/>
        <v>22616.951</v>
      </c>
    </row>
    <row r="188" spans="1:8" ht="12.75">
      <c r="A188" s="5" t="s">
        <v>193</v>
      </c>
      <c r="B188" s="34" t="s">
        <v>460</v>
      </c>
      <c r="C188" s="45">
        <v>2038.172</v>
      </c>
      <c r="D188" s="6">
        <v>163.506</v>
      </c>
      <c r="E188" s="6">
        <v>186.183</v>
      </c>
      <c r="F188" s="6">
        <v>79.344</v>
      </c>
      <c r="G188" s="7">
        <f aca="true" t="shared" si="27" ref="G188:G195">H188-C188-D188-E188-F188</f>
        <v>630.9780000000001</v>
      </c>
      <c r="H188" s="46">
        <v>3098.183</v>
      </c>
    </row>
    <row r="189" spans="1:8" ht="12.75">
      <c r="A189" s="5" t="s">
        <v>194</v>
      </c>
      <c r="B189" s="34" t="s">
        <v>461</v>
      </c>
      <c r="C189" s="45">
        <v>2696.255</v>
      </c>
      <c r="D189" s="6">
        <v>183.314</v>
      </c>
      <c r="E189" s="6">
        <v>0</v>
      </c>
      <c r="F189" s="6">
        <v>0</v>
      </c>
      <c r="G189" s="7">
        <f t="shared" si="27"/>
        <v>948.4439999999998</v>
      </c>
      <c r="H189" s="46">
        <v>3828.013</v>
      </c>
    </row>
    <row r="190" spans="1:8" ht="12.75">
      <c r="A190" s="5" t="s">
        <v>195</v>
      </c>
      <c r="B190" s="34" t="s">
        <v>462</v>
      </c>
      <c r="C190" s="45">
        <v>1510.7199999999998</v>
      </c>
      <c r="D190" s="6">
        <v>196.835</v>
      </c>
      <c r="E190" s="6">
        <v>1.739</v>
      </c>
      <c r="F190" s="6">
        <v>0</v>
      </c>
      <c r="G190" s="7">
        <f t="shared" si="27"/>
        <v>507.39100000000013</v>
      </c>
      <c r="H190" s="46">
        <v>2216.685</v>
      </c>
    </row>
    <row r="191" spans="1:8" ht="12.75">
      <c r="A191" s="5" t="s">
        <v>196</v>
      </c>
      <c r="B191" s="34" t="s">
        <v>463</v>
      </c>
      <c r="C191" s="45">
        <v>1897.366</v>
      </c>
      <c r="D191" s="6">
        <v>301.394</v>
      </c>
      <c r="E191" s="6">
        <v>0</v>
      </c>
      <c r="F191" s="6">
        <v>175.613</v>
      </c>
      <c r="G191" s="7">
        <f t="shared" si="27"/>
        <v>136.38700000000023</v>
      </c>
      <c r="H191" s="46">
        <v>2510.76</v>
      </c>
    </row>
    <row r="192" spans="1:8" ht="12.75">
      <c r="A192" s="5" t="s">
        <v>197</v>
      </c>
      <c r="B192" s="34" t="s">
        <v>464</v>
      </c>
      <c r="C192" s="45">
        <v>1765.501</v>
      </c>
      <c r="D192" s="6">
        <v>155.203</v>
      </c>
      <c r="E192" s="6">
        <v>0</v>
      </c>
      <c r="F192" s="6">
        <v>29.618</v>
      </c>
      <c r="G192" s="7">
        <f t="shared" si="27"/>
        <v>577.0859999999999</v>
      </c>
      <c r="H192" s="46">
        <v>2527.408</v>
      </c>
    </row>
    <row r="193" spans="1:8" ht="12.75">
      <c r="A193" s="5" t="s">
        <v>198</v>
      </c>
      <c r="B193" s="34" t="s">
        <v>465</v>
      </c>
      <c r="C193" s="45">
        <v>1458.721</v>
      </c>
      <c r="D193" s="6">
        <v>346.962</v>
      </c>
      <c r="E193" s="6">
        <v>0</v>
      </c>
      <c r="F193" s="6">
        <v>300</v>
      </c>
      <c r="G193" s="7">
        <f t="shared" si="27"/>
        <v>455.297</v>
      </c>
      <c r="H193" s="46">
        <v>2560.98</v>
      </c>
    </row>
    <row r="194" spans="1:8" ht="12.75">
      <c r="A194" s="5" t="s">
        <v>199</v>
      </c>
      <c r="B194" s="34" t="s">
        <v>466</v>
      </c>
      <c r="C194" s="45">
        <v>1130.625</v>
      </c>
      <c r="D194" s="6">
        <v>87.924</v>
      </c>
      <c r="E194" s="6">
        <v>0</v>
      </c>
      <c r="F194" s="6">
        <v>2.25</v>
      </c>
      <c r="G194" s="7">
        <f t="shared" si="27"/>
        <v>254.51</v>
      </c>
      <c r="H194" s="46">
        <v>1475.309</v>
      </c>
    </row>
    <row r="195" spans="1:8" ht="12.75">
      <c r="A195" s="5" t="s">
        <v>200</v>
      </c>
      <c r="B195" s="34" t="s">
        <v>467</v>
      </c>
      <c r="C195" s="45">
        <v>2336.948</v>
      </c>
      <c r="D195" s="6">
        <v>414.861</v>
      </c>
      <c r="E195" s="6">
        <v>0</v>
      </c>
      <c r="F195" s="6">
        <v>1326.331</v>
      </c>
      <c r="G195" s="7">
        <f t="shared" si="27"/>
        <v>321.47300000000064</v>
      </c>
      <c r="H195" s="46">
        <v>4399.613</v>
      </c>
    </row>
    <row r="196" spans="1:8" ht="12.75">
      <c r="A196" s="4">
        <v>14</v>
      </c>
      <c r="B196" s="18" t="s">
        <v>468</v>
      </c>
      <c r="C196" s="87">
        <f aca="true" t="shared" si="28" ref="C196:H196">SUM(C197:C203)</f>
        <v>15979.87</v>
      </c>
      <c r="D196" s="19">
        <f t="shared" si="28"/>
        <v>1321.1249999999998</v>
      </c>
      <c r="E196" s="19">
        <f t="shared" si="28"/>
        <v>323.9</v>
      </c>
      <c r="F196" s="19">
        <f t="shared" si="28"/>
        <v>5148.8460000000005</v>
      </c>
      <c r="G196" s="19">
        <f t="shared" si="28"/>
        <v>6249.459</v>
      </c>
      <c r="H196" s="52">
        <f t="shared" si="28"/>
        <v>29023.2</v>
      </c>
    </row>
    <row r="197" spans="1:8" ht="12.75">
      <c r="A197" s="5" t="s">
        <v>201</v>
      </c>
      <c r="B197" s="34" t="s">
        <v>469</v>
      </c>
      <c r="C197" s="45">
        <v>2161.574</v>
      </c>
      <c r="D197" s="6">
        <v>265.804</v>
      </c>
      <c r="E197" s="6">
        <v>0</v>
      </c>
      <c r="F197" s="6">
        <v>4968.255</v>
      </c>
      <c r="G197" s="7">
        <f aca="true" t="shared" si="29" ref="G197:G203">H197-C197-D197-E197-F197</f>
        <v>544.8519999999999</v>
      </c>
      <c r="H197" s="46">
        <v>7940.485</v>
      </c>
    </row>
    <row r="198" spans="1:8" ht="12.75">
      <c r="A198" s="5" t="s">
        <v>202</v>
      </c>
      <c r="B198" s="34" t="s">
        <v>470</v>
      </c>
      <c r="C198" s="45">
        <v>1881.9229999999998</v>
      </c>
      <c r="D198" s="6">
        <v>108.564</v>
      </c>
      <c r="E198" s="6">
        <v>0</v>
      </c>
      <c r="F198" s="6">
        <v>29.111</v>
      </c>
      <c r="G198" s="7">
        <f t="shared" si="29"/>
        <v>661.6260000000004</v>
      </c>
      <c r="H198" s="46">
        <v>2681.224</v>
      </c>
    </row>
    <row r="199" spans="1:8" ht="12.75">
      <c r="A199" s="5" t="s">
        <v>203</v>
      </c>
      <c r="B199" s="34" t="s">
        <v>471</v>
      </c>
      <c r="C199" s="45">
        <v>3306.605</v>
      </c>
      <c r="D199" s="6">
        <v>335.589</v>
      </c>
      <c r="E199" s="6">
        <v>0</v>
      </c>
      <c r="F199" s="6">
        <v>0</v>
      </c>
      <c r="G199" s="7">
        <f t="shared" si="29"/>
        <v>1517.8399999999997</v>
      </c>
      <c r="H199" s="46">
        <v>5160.034</v>
      </c>
    </row>
    <row r="200" spans="1:8" ht="12.75">
      <c r="A200" s="5" t="s">
        <v>204</v>
      </c>
      <c r="B200" s="34" t="s">
        <v>472</v>
      </c>
      <c r="C200" s="45">
        <v>1676.39</v>
      </c>
      <c r="D200" s="6">
        <v>45.512</v>
      </c>
      <c r="E200" s="6">
        <v>138.992</v>
      </c>
      <c r="F200" s="6">
        <v>31.9</v>
      </c>
      <c r="G200" s="7">
        <f t="shared" si="29"/>
        <v>421.35400000000016</v>
      </c>
      <c r="H200" s="46">
        <v>2314.148</v>
      </c>
    </row>
    <row r="201" spans="1:8" ht="12.75">
      <c r="A201" s="5" t="s">
        <v>205</v>
      </c>
      <c r="B201" s="34" t="s">
        <v>473</v>
      </c>
      <c r="C201" s="45">
        <v>1688.21</v>
      </c>
      <c r="D201" s="6">
        <v>65.868</v>
      </c>
      <c r="E201" s="6">
        <v>0</v>
      </c>
      <c r="F201" s="6">
        <v>34.85</v>
      </c>
      <c r="G201" s="7">
        <f t="shared" si="29"/>
        <v>184.4209999999999</v>
      </c>
      <c r="H201" s="46">
        <v>1973.349</v>
      </c>
    </row>
    <row r="202" spans="1:8" ht="12.75">
      <c r="A202" s="5" t="s">
        <v>206</v>
      </c>
      <c r="B202" s="34" t="s">
        <v>474</v>
      </c>
      <c r="C202" s="45">
        <v>3046.587</v>
      </c>
      <c r="D202" s="6">
        <v>302.936</v>
      </c>
      <c r="E202" s="6">
        <v>184.908</v>
      </c>
      <c r="F202" s="6">
        <v>2.268</v>
      </c>
      <c r="G202" s="7">
        <f t="shared" si="29"/>
        <v>1861.9339999999997</v>
      </c>
      <c r="H202" s="46">
        <v>5398.633</v>
      </c>
    </row>
    <row r="203" spans="1:8" ht="12.75">
      <c r="A203" s="5" t="s">
        <v>207</v>
      </c>
      <c r="B203" s="34" t="s">
        <v>475</v>
      </c>
      <c r="C203" s="45">
        <v>2218.581</v>
      </c>
      <c r="D203" s="6">
        <v>196.852</v>
      </c>
      <c r="E203" s="6">
        <v>0</v>
      </c>
      <c r="F203" s="6">
        <v>82.462</v>
      </c>
      <c r="G203" s="7">
        <f t="shared" si="29"/>
        <v>1057.432</v>
      </c>
      <c r="H203" s="46">
        <v>3555.327</v>
      </c>
    </row>
    <row r="204" spans="1:8" ht="12.75">
      <c r="A204" s="4">
        <v>15</v>
      </c>
      <c r="B204" s="18" t="s">
        <v>476</v>
      </c>
      <c r="C204" s="87">
        <f aca="true" t="shared" si="30" ref="C204:H204">SUM(C205:C215)</f>
        <v>20594.380000000005</v>
      </c>
      <c r="D204" s="19">
        <f t="shared" si="30"/>
        <v>2619.438</v>
      </c>
      <c r="E204" s="19">
        <f t="shared" si="30"/>
        <v>2410.288</v>
      </c>
      <c r="F204" s="19">
        <f t="shared" si="30"/>
        <v>1355.7559999999999</v>
      </c>
      <c r="G204" s="19">
        <f t="shared" si="30"/>
        <v>17049.824999999997</v>
      </c>
      <c r="H204" s="52">
        <f t="shared" si="30"/>
        <v>44029.687</v>
      </c>
    </row>
    <row r="205" spans="1:8" ht="12.75">
      <c r="A205" s="5" t="s">
        <v>208</v>
      </c>
      <c r="B205" s="34" t="s">
        <v>477</v>
      </c>
      <c r="C205" s="45">
        <v>2333.844</v>
      </c>
      <c r="D205" s="6">
        <v>533.641</v>
      </c>
      <c r="E205" s="6">
        <v>567.37</v>
      </c>
      <c r="F205" s="6">
        <v>10.4</v>
      </c>
      <c r="G205" s="7">
        <f aca="true" t="shared" si="31" ref="G205:G215">H205-C205-D205-E205-F205</f>
        <v>6309.657000000001</v>
      </c>
      <c r="H205" s="46">
        <v>9754.912</v>
      </c>
    </row>
    <row r="206" spans="1:8" ht="12.75">
      <c r="A206" s="5" t="s">
        <v>209</v>
      </c>
      <c r="B206" s="34" t="s">
        <v>478</v>
      </c>
      <c r="C206" s="45">
        <v>1564.944</v>
      </c>
      <c r="D206" s="6">
        <v>20.749</v>
      </c>
      <c r="E206" s="6">
        <v>289.919</v>
      </c>
      <c r="F206" s="6">
        <v>46.335</v>
      </c>
      <c r="G206" s="7">
        <f t="shared" si="31"/>
        <v>871.3550000000001</v>
      </c>
      <c r="H206" s="46">
        <v>2793.302</v>
      </c>
    </row>
    <row r="207" spans="1:8" ht="12.75">
      <c r="A207" s="5" t="s">
        <v>210</v>
      </c>
      <c r="B207" s="34" t="s">
        <v>479</v>
      </c>
      <c r="C207" s="45">
        <v>2132.853</v>
      </c>
      <c r="D207" s="6">
        <v>207.2</v>
      </c>
      <c r="E207" s="6">
        <v>320.612</v>
      </c>
      <c r="F207" s="6">
        <v>311.15</v>
      </c>
      <c r="G207" s="7">
        <f t="shared" si="31"/>
        <v>1526.9819999999995</v>
      </c>
      <c r="H207" s="46">
        <v>4498.797</v>
      </c>
    </row>
    <row r="208" spans="1:8" ht="12.75">
      <c r="A208" s="5" t="s">
        <v>211</v>
      </c>
      <c r="B208" s="34" t="s">
        <v>480</v>
      </c>
      <c r="C208" s="45">
        <v>1926.729</v>
      </c>
      <c r="D208" s="6">
        <v>41.388</v>
      </c>
      <c r="E208" s="6">
        <v>299.185</v>
      </c>
      <c r="F208" s="6">
        <v>229.376</v>
      </c>
      <c r="G208" s="7">
        <f t="shared" si="31"/>
        <v>482.3009999999997</v>
      </c>
      <c r="H208" s="46">
        <v>2978.979</v>
      </c>
    </row>
    <row r="209" spans="1:8" ht="12.75">
      <c r="A209" s="5" t="s">
        <v>212</v>
      </c>
      <c r="B209" s="34" t="s">
        <v>481</v>
      </c>
      <c r="C209" s="45">
        <v>1708.07</v>
      </c>
      <c r="D209" s="6">
        <v>197.232</v>
      </c>
      <c r="E209" s="6">
        <v>46.595</v>
      </c>
      <c r="F209" s="6">
        <v>0</v>
      </c>
      <c r="G209" s="7">
        <f t="shared" si="31"/>
        <v>902.614</v>
      </c>
      <c r="H209" s="46">
        <v>2854.511</v>
      </c>
    </row>
    <row r="210" spans="1:8" ht="12.75">
      <c r="A210" s="5" t="s">
        <v>213</v>
      </c>
      <c r="B210" s="34" t="s">
        <v>482</v>
      </c>
      <c r="C210" s="45">
        <v>2141.8</v>
      </c>
      <c r="D210" s="6">
        <v>432.573</v>
      </c>
      <c r="E210" s="6">
        <v>322.43</v>
      </c>
      <c r="F210" s="6">
        <v>100</v>
      </c>
      <c r="G210" s="7">
        <f t="shared" si="31"/>
        <v>1678.822</v>
      </c>
      <c r="H210" s="46">
        <v>4675.625</v>
      </c>
    </row>
    <row r="211" spans="1:8" ht="12.75">
      <c r="A211" s="5" t="s">
        <v>214</v>
      </c>
      <c r="B211" s="34" t="s">
        <v>483</v>
      </c>
      <c r="C211" s="45">
        <v>1736.252</v>
      </c>
      <c r="D211" s="6">
        <v>141.795</v>
      </c>
      <c r="E211" s="6">
        <v>0</v>
      </c>
      <c r="F211" s="6">
        <v>0</v>
      </c>
      <c r="G211" s="7">
        <f t="shared" si="31"/>
        <v>729.5070000000002</v>
      </c>
      <c r="H211" s="46">
        <v>2607.554</v>
      </c>
    </row>
    <row r="212" spans="1:8" ht="12.75">
      <c r="A212" s="5" t="s">
        <v>215</v>
      </c>
      <c r="B212" s="34" t="s">
        <v>484</v>
      </c>
      <c r="C212" s="45">
        <v>1533.893</v>
      </c>
      <c r="D212" s="6">
        <v>239.919</v>
      </c>
      <c r="E212" s="6">
        <v>319.124</v>
      </c>
      <c r="F212" s="6">
        <v>540</v>
      </c>
      <c r="G212" s="7">
        <f t="shared" si="31"/>
        <v>1215.7369999999999</v>
      </c>
      <c r="H212" s="46">
        <v>3848.673</v>
      </c>
    </row>
    <row r="213" spans="1:8" ht="12.75">
      <c r="A213" s="5" t="s">
        <v>216</v>
      </c>
      <c r="B213" s="34" t="s">
        <v>485</v>
      </c>
      <c r="C213" s="45">
        <v>1410.9959999999999</v>
      </c>
      <c r="D213" s="6">
        <v>101.961</v>
      </c>
      <c r="E213" s="6">
        <v>20.863</v>
      </c>
      <c r="F213" s="6">
        <v>32</v>
      </c>
      <c r="G213" s="7">
        <f t="shared" si="31"/>
        <v>858.7010000000002</v>
      </c>
      <c r="H213" s="46">
        <v>2424.521</v>
      </c>
    </row>
    <row r="214" spans="1:8" ht="12.75">
      <c r="A214" s="5" t="s">
        <v>217</v>
      </c>
      <c r="B214" s="34" t="s">
        <v>486</v>
      </c>
      <c r="C214" s="45">
        <v>2077.632</v>
      </c>
      <c r="D214" s="6">
        <v>500.123</v>
      </c>
      <c r="E214" s="6">
        <v>220</v>
      </c>
      <c r="F214" s="6">
        <v>86.495</v>
      </c>
      <c r="G214" s="7">
        <f t="shared" si="31"/>
        <v>912.0399999999998</v>
      </c>
      <c r="H214" s="46">
        <v>3796.29</v>
      </c>
    </row>
    <row r="215" spans="1:8" ht="12.75">
      <c r="A215" s="5" t="s">
        <v>218</v>
      </c>
      <c r="B215" s="34" t="s">
        <v>488</v>
      </c>
      <c r="C215" s="45">
        <v>2027.3670000000002</v>
      </c>
      <c r="D215" s="6">
        <v>202.857</v>
      </c>
      <c r="E215" s="6">
        <v>4.19</v>
      </c>
      <c r="F215" s="6">
        <v>0</v>
      </c>
      <c r="G215" s="7">
        <f t="shared" si="31"/>
        <v>1562.109</v>
      </c>
      <c r="H215" s="46">
        <v>3796.523</v>
      </c>
    </row>
    <row r="216" spans="1:8" ht="12.75">
      <c r="A216" s="4">
        <v>16</v>
      </c>
      <c r="B216" s="18" t="s">
        <v>489</v>
      </c>
      <c r="C216" s="87">
        <f aca="true" t="shared" si="32" ref="C216:H216">SUM(C217:C229)</f>
        <v>44693.666000000005</v>
      </c>
      <c r="D216" s="19">
        <f t="shared" si="32"/>
        <v>2972.6910000000003</v>
      </c>
      <c r="E216" s="19">
        <f t="shared" si="32"/>
        <v>1359.7800000000002</v>
      </c>
      <c r="F216" s="19">
        <f t="shared" si="32"/>
        <v>3016.702</v>
      </c>
      <c r="G216" s="19">
        <f t="shared" si="32"/>
        <v>20478.615</v>
      </c>
      <c r="H216" s="52">
        <f t="shared" si="32"/>
        <v>72521.45399999998</v>
      </c>
    </row>
    <row r="217" spans="1:8" ht="12.75">
      <c r="A217" s="5" t="s">
        <v>219</v>
      </c>
      <c r="B217" s="34" t="s">
        <v>490</v>
      </c>
      <c r="C217" s="45">
        <v>14038.805</v>
      </c>
      <c r="D217" s="6">
        <v>287</v>
      </c>
      <c r="E217" s="6">
        <v>1164.055</v>
      </c>
      <c r="F217" s="6">
        <v>1572.806</v>
      </c>
      <c r="G217" s="7">
        <f aca="true" t="shared" si="33" ref="G217:G229">H217-C217-D217-E217-F217</f>
        <v>13908.158</v>
      </c>
      <c r="H217" s="46">
        <v>30970.824</v>
      </c>
    </row>
    <row r="218" spans="1:8" ht="12.75">
      <c r="A218" s="5" t="s">
        <v>220</v>
      </c>
      <c r="B218" s="34" t="s">
        <v>452</v>
      </c>
      <c r="C218" s="45">
        <v>3887.7740000000003</v>
      </c>
      <c r="D218" s="6">
        <v>387.013</v>
      </c>
      <c r="E218" s="6">
        <v>0</v>
      </c>
      <c r="F218" s="6">
        <v>49.12</v>
      </c>
      <c r="G218" s="7">
        <f t="shared" si="33"/>
        <v>927.2119999999994</v>
      </c>
      <c r="H218" s="46">
        <v>5251.119</v>
      </c>
    </row>
    <row r="219" spans="1:8" ht="18.75" customHeight="1">
      <c r="A219" s="5" t="s">
        <v>221</v>
      </c>
      <c r="B219" s="35" t="s">
        <v>491</v>
      </c>
      <c r="C219" s="45">
        <v>983.043</v>
      </c>
      <c r="D219" s="6">
        <v>66.733</v>
      </c>
      <c r="E219" s="6">
        <v>3.424</v>
      </c>
      <c r="F219" s="6">
        <v>54.16</v>
      </c>
      <c r="G219" s="7">
        <f t="shared" si="33"/>
        <v>478.28499999999997</v>
      </c>
      <c r="H219" s="46">
        <v>1585.645</v>
      </c>
    </row>
    <row r="220" spans="1:8" ht="17.25" customHeight="1">
      <c r="A220" s="5" t="s">
        <v>222</v>
      </c>
      <c r="B220" s="35" t="s">
        <v>492</v>
      </c>
      <c r="C220" s="45">
        <v>1377.608</v>
      </c>
      <c r="D220" s="6">
        <v>35.812</v>
      </c>
      <c r="E220" s="6">
        <v>2.249</v>
      </c>
      <c r="F220" s="6">
        <v>12.64</v>
      </c>
      <c r="G220" s="7">
        <f t="shared" si="33"/>
        <v>363.9670000000001</v>
      </c>
      <c r="H220" s="46">
        <v>1792.276</v>
      </c>
    </row>
    <row r="221" spans="1:8" ht="12.75">
      <c r="A221" s="5" t="s">
        <v>223</v>
      </c>
      <c r="B221" s="34" t="s">
        <v>493</v>
      </c>
      <c r="C221" s="45">
        <v>1364.664</v>
      </c>
      <c r="D221" s="6">
        <v>225.015</v>
      </c>
      <c r="E221" s="6">
        <v>0</v>
      </c>
      <c r="F221" s="6">
        <v>0</v>
      </c>
      <c r="G221" s="7">
        <f t="shared" si="33"/>
        <v>578.4020000000002</v>
      </c>
      <c r="H221" s="46">
        <v>2168.081</v>
      </c>
    </row>
    <row r="222" spans="1:8" ht="12.75">
      <c r="A222" s="5" t="s">
        <v>224</v>
      </c>
      <c r="B222" s="34" t="s">
        <v>494</v>
      </c>
      <c r="C222" s="45">
        <v>2278.175</v>
      </c>
      <c r="D222" s="6">
        <v>152.278</v>
      </c>
      <c r="E222" s="6">
        <v>0</v>
      </c>
      <c r="F222" s="6">
        <v>28</v>
      </c>
      <c r="G222" s="7">
        <f t="shared" si="33"/>
        <v>404.77099999999996</v>
      </c>
      <c r="H222" s="46">
        <v>2863.224</v>
      </c>
    </row>
    <row r="223" spans="1:8" ht="12.75">
      <c r="A223" s="5" t="s">
        <v>225</v>
      </c>
      <c r="B223" s="34" t="s">
        <v>495</v>
      </c>
      <c r="C223" s="45">
        <v>3584.281</v>
      </c>
      <c r="D223" s="6">
        <v>351.399</v>
      </c>
      <c r="E223" s="6">
        <v>0</v>
      </c>
      <c r="F223" s="6">
        <v>300</v>
      </c>
      <c r="G223" s="7">
        <f t="shared" si="33"/>
        <v>822.5540000000005</v>
      </c>
      <c r="H223" s="46">
        <v>5058.234</v>
      </c>
    </row>
    <row r="224" spans="1:8" ht="12.75">
      <c r="A224" s="5" t="s">
        <v>226</v>
      </c>
      <c r="B224" s="34" t="s">
        <v>496</v>
      </c>
      <c r="C224" s="45">
        <v>1883.749</v>
      </c>
      <c r="D224" s="6">
        <v>113.151</v>
      </c>
      <c r="E224" s="6">
        <v>18.702</v>
      </c>
      <c r="F224" s="6">
        <v>0</v>
      </c>
      <c r="G224" s="7">
        <f t="shared" si="33"/>
        <v>243.87099999999992</v>
      </c>
      <c r="H224" s="46">
        <v>2259.473</v>
      </c>
    </row>
    <row r="225" spans="1:8" ht="12.75">
      <c r="A225" s="5" t="s">
        <v>227</v>
      </c>
      <c r="B225" s="34" t="s">
        <v>497</v>
      </c>
      <c r="C225" s="45">
        <v>3424.033</v>
      </c>
      <c r="D225" s="6">
        <v>307.345</v>
      </c>
      <c r="E225" s="6">
        <v>0</v>
      </c>
      <c r="F225" s="6">
        <v>31.83</v>
      </c>
      <c r="G225" s="7">
        <f t="shared" si="33"/>
        <v>546.9199999999997</v>
      </c>
      <c r="H225" s="46">
        <v>4310.128</v>
      </c>
    </row>
    <row r="226" spans="1:8" ht="12.75">
      <c r="A226" s="5" t="s">
        <v>228</v>
      </c>
      <c r="B226" s="34" t="s">
        <v>498</v>
      </c>
      <c r="C226" s="45">
        <v>3841.9719999999998</v>
      </c>
      <c r="D226" s="6">
        <v>607.657</v>
      </c>
      <c r="E226" s="6">
        <v>0</v>
      </c>
      <c r="F226" s="6">
        <v>64.5</v>
      </c>
      <c r="G226" s="7">
        <f t="shared" si="33"/>
        <v>386.15200000000016</v>
      </c>
      <c r="H226" s="46">
        <v>4900.281</v>
      </c>
    </row>
    <row r="227" spans="1:8" ht="12.75">
      <c r="A227" s="5" t="s">
        <v>229</v>
      </c>
      <c r="B227" s="34" t="s">
        <v>499</v>
      </c>
      <c r="C227" s="45">
        <v>3460.823</v>
      </c>
      <c r="D227" s="6">
        <v>212.13</v>
      </c>
      <c r="E227" s="6">
        <v>46.41</v>
      </c>
      <c r="F227" s="6">
        <v>683.146</v>
      </c>
      <c r="G227" s="7">
        <f t="shared" si="33"/>
        <v>1149.9539999999997</v>
      </c>
      <c r="H227" s="46">
        <v>5552.463</v>
      </c>
    </row>
    <row r="228" spans="1:8" ht="12.75">
      <c r="A228" s="5" t="s">
        <v>230</v>
      </c>
      <c r="B228" s="34" t="s">
        <v>500</v>
      </c>
      <c r="C228" s="45">
        <v>3532.341</v>
      </c>
      <c r="D228" s="6">
        <v>199.607</v>
      </c>
      <c r="E228" s="6">
        <v>0</v>
      </c>
      <c r="F228" s="6">
        <v>20.5</v>
      </c>
      <c r="G228" s="7">
        <f t="shared" si="33"/>
        <v>376.00900000000047</v>
      </c>
      <c r="H228" s="46">
        <v>4128.457</v>
      </c>
    </row>
    <row r="229" spans="1:8" ht="12.75">
      <c r="A229" s="5" t="s">
        <v>231</v>
      </c>
      <c r="B229" s="34" t="s">
        <v>501</v>
      </c>
      <c r="C229" s="45">
        <v>1036.3980000000001</v>
      </c>
      <c r="D229" s="6">
        <v>27.551</v>
      </c>
      <c r="E229" s="6">
        <v>124.94</v>
      </c>
      <c r="F229" s="6">
        <v>200</v>
      </c>
      <c r="G229" s="7">
        <f t="shared" si="33"/>
        <v>292.35999999999984</v>
      </c>
      <c r="H229" s="46">
        <v>1681.249</v>
      </c>
    </row>
    <row r="230" spans="1:8" ht="12.75">
      <c r="A230" s="4">
        <v>17</v>
      </c>
      <c r="B230" s="18" t="s">
        <v>502</v>
      </c>
      <c r="C230" s="87">
        <f aca="true" t="shared" si="34" ref="C230:H230">SUM(C231:C241)</f>
        <v>14645.867999999999</v>
      </c>
      <c r="D230" s="19">
        <f t="shared" si="34"/>
        <v>1309.073</v>
      </c>
      <c r="E230" s="19">
        <f t="shared" si="34"/>
        <v>2944.584</v>
      </c>
      <c r="F230" s="19">
        <f t="shared" si="34"/>
        <v>895.9280000000001</v>
      </c>
      <c r="G230" s="19">
        <f t="shared" si="34"/>
        <v>18537.197</v>
      </c>
      <c r="H230" s="52">
        <f t="shared" si="34"/>
        <v>38332.65000000001</v>
      </c>
    </row>
    <row r="231" spans="1:8" ht="12.75">
      <c r="A231" s="5" t="s">
        <v>232</v>
      </c>
      <c r="B231" s="34" t="s">
        <v>503</v>
      </c>
      <c r="C231" s="45">
        <v>3015.1879999999996</v>
      </c>
      <c r="D231" s="6">
        <v>351.436</v>
      </c>
      <c r="E231" s="6">
        <v>1868.322</v>
      </c>
      <c r="F231" s="6">
        <v>65.445</v>
      </c>
      <c r="G231" s="7">
        <f aca="true" t="shared" si="35" ref="G231:G241">H231-C231-D231-E231-F231</f>
        <v>4199.807000000001</v>
      </c>
      <c r="H231" s="46">
        <v>9500.198</v>
      </c>
    </row>
    <row r="232" spans="1:8" ht="12.75">
      <c r="A232" s="5" t="s">
        <v>233</v>
      </c>
      <c r="B232" s="34" t="s">
        <v>504</v>
      </c>
      <c r="C232" s="45">
        <v>515.375</v>
      </c>
      <c r="D232" s="6">
        <v>0</v>
      </c>
      <c r="E232" s="6">
        <v>510.642</v>
      </c>
      <c r="F232" s="6">
        <v>0</v>
      </c>
      <c r="G232" s="7">
        <f t="shared" si="35"/>
        <v>839.9959999999999</v>
      </c>
      <c r="H232" s="46">
        <v>1866.013</v>
      </c>
    </row>
    <row r="233" spans="1:8" ht="12.75">
      <c r="A233" s="5" t="s">
        <v>234</v>
      </c>
      <c r="B233" s="34" t="s">
        <v>505</v>
      </c>
      <c r="C233" s="45">
        <v>1171.424</v>
      </c>
      <c r="D233" s="6">
        <v>299.712</v>
      </c>
      <c r="E233" s="6">
        <v>0</v>
      </c>
      <c r="F233" s="6">
        <v>300</v>
      </c>
      <c r="G233" s="7">
        <f t="shared" si="35"/>
        <v>1755.52</v>
      </c>
      <c r="H233" s="46">
        <v>3526.656</v>
      </c>
    </row>
    <row r="234" spans="1:8" ht="12.75">
      <c r="A234" s="5" t="s">
        <v>235</v>
      </c>
      <c r="B234" s="34" t="s">
        <v>506</v>
      </c>
      <c r="C234" s="45">
        <v>2158.657</v>
      </c>
      <c r="D234" s="6">
        <v>223.437</v>
      </c>
      <c r="E234" s="6">
        <v>0</v>
      </c>
      <c r="F234" s="6">
        <v>281.956</v>
      </c>
      <c r="G234" s="7">
        <f t="shared" si="35"/>
        <v>2894.888</v>
      </c>
      <c r="H234" s="46">
        <v>5558.938</v>
      </c>
    </row>
    <row r="235" spans="1:8" ht="12.75">
      <c r="A235" s="5" t="s">
        <v>236</v>
      </c>
      <c r="B235" s="34" t="s">
        <v>507</v>
      </c>
      <c r="C235" s="45">
        <v>1097.982</v>
      </c>
      <c r="D235" s="6">
        <v>44.303</v>
      </c>
      <c r="E235" s="6">
        <v>0</v>
      </c>
      <c r="F235" s="6">
        <v>0</v>
      </c>
      <c r="G235" s="7">
        <f t="shared" si="35"/>
        <v>1717.848</v>
      </c>
      <c r="H235" s="46">
        <v>2860.133</v>
      </c>
    </row>
    <row r="236" spans="1:8" ht="12.75">
      <c r="A236" s="5" t="s">
        <v>237</v>
      </c>
      <c r="B236" s="34" t="s">
        <v>508</v>
      </c>
      <c r="C236" s="45">
        <v>798.103</v>
      </c>
      <c r="D236" s="6">
        <v>23.82</v>
      </c>
      <c r="E236" s="6">
        <v>237.649</v>
      </c>
      <c r="F236" s="6">
        <v>0</v>
      </c>
      <c r="G236" s="7">
        <f t="shared" si="35"/>
        <v>1046.893</v>
      </c>
      <c r="H236" s="46">
        <v>2106.465</v>
      </c>
    </row>
    <row r="237" spans="1:8" ht="12.75">
      <c r="A237" s="5" t="s">
        <v>238</v>
      </c>
      <c r="B237" s="34" t="s">
        <v>353</v>
      </c>
      <c r="C237" s="45">
        <v>909.7869999999999</v>
      </c>
      <c r="D237" s="6">
        <v>8.936</v>
      </c>
      <c r="E237" s="6">
        <v>0</v>
      </c>
      <c r="F237" s="6">
        <v>0</v>
      </c>
      <c r="G237" s="7">
        <f t="shared" si="35"/>
        <v>733.558</v>
      </c>
      <c r="H237" s="46">
        <v>1652.281</v>
      </c>
    </row>
    <row r="238" spans="1:8" ht="12.75">
      <c r="A238" s="5" t="s">
        <v>239</v>
      </c>
      <c r="B238" s="34" t="s">
        <v>509</v>
      </c>
      <c r="C238" s="45">
        <v>741.365</v>
      </c>
      <c r="D238" s="6">
        <v>19.809</v>
      </c>
      <c r="E238" s="6">
        <v>0</v>
      </c>
      <c r="F238" s="6">
        <v>0</v>
      </c>
      <c r="G238" s="7">
        <f t="shared" si="35"/>
        <v>551.133</v>
      </c>
      <c r="H238" s="46">
        <v>1312.307</v>
      </c>
    </row>
    <row r="239" spans="1:8" ht="12.75">
      <c r="A239" s="5" t="s">
        <v>240</v>
      </c>
      <c r="B239" s="34" t="s">
        <v>510</v>
      </c>
      <c r="C239" s="45">
        <v>806.213</v>
      </c>
      <c r="D239" s="6">
        <v>56.362</v>
      </c>
      <c r="E239" s="6">
        <v>173.696</v>
      </c>
      <c r="F239" s="6">
        <v>72.717</v>
      </c>
      <c r="G239" s="7">
        <f t="shared" si="35"/>
        <v>1704.999</v>
      </c>
      <c r="H239" s="46">
        <v>2813.987</v>
      </c>
    </row>
    <row r="240" spans="1:8" ht="12.75">
      <c r="A240" s="5" t="s">
        <v>241</v>
      </c>
      <c r="B240" s="34" t="s">
        <v>511</v>
      </c>
      <c r="C240" s="45">
        <v>690.9219999999999</v>
      </c>
      <c r="D240" s="6">
        <v>2.88</v>
      </c>
      <c r="E240" s="6">
        <v>142.786</v>
      </c>
      <c r="F240" s="6">
        <v>0</v>
      </c>
      <c r="G240" s="7">
        <f t="shared" si="35"/>
        <v>372.06400000000014</v>
      </c>
      <c r="H240" s="46">
        <v>1208.652</v>
      </c>
    </row>
    <row r="241" spans="1:8" ht="12.75">
      <c r="A241" s="5" t="s">
        <v>242</v>
      </c>
      <c r="B241" s="34" t="s">
        <v>512</v>
      </c>
      <c r="C241" s="45">
        <v>2740.852</v>
      </c>
      <c r="D241" s="6">
        <v>278.378</v>
      </c>
      <c r="E241" s="6">
        <v>11.489</v>
      </c>
      <c r="F241" s="6">
        <v>175.81</v>
      </c>
      <c r="G241" s="7">
        <f t="shared" si="35"/>
        <v>2720.4910000000004</v>
      </c>
      <c r="H241" s="46">
        <v>5927.02</v>
      </c>
    </row>
    <row r="242" spans="1:8" ht="12.75">
      <c r="A242" s="4">
        <v>18</v>
      </c>
      <c r="B242" s="18" t="s">
        <v>513</v>
      </c>
      <c r="C242" s="87">
        <f aca="true" t="shared" si="36" ref="C242:H242">SUM(C243:C250)</f>
        <v>18122.793</v>
      </c>
      <c r="D242" s="19">
        <f t="shared" si="36"/>
        <v>2968.837</v>
      </c>
      <c r="E242" s="19">
        <f t="shared" si="36"/>
        <v>1924.017</v>
      </c>
      <c r="F242" s="19">
        <f t="shared" si="36"/>
        <v>4410.874</v>
      </c>
      <c r="G242" s="19">
        <f t="shared" si="36"/>
        <v>10835.932</v>
      </c>
      <c r="H242" s="52">
        <f t="shared" si="36"/>
        <v>38262.453</v>
      </c>
    </row>
    <row r="243" spans="1:8" ht="12.75">
      <c r="A243" s="5" t="s">
        <v>243</v>
      </c>
      <c r="B243" s="34" t="s">
        <v>514</v>
      </c>
      <c r="C243" s="45">
        <v>3288.057</v>
      </c>
      <c r="D243" s="6">
        <v>1039.393</v>
      </c>
      <c r="E243" s="6">
        <v>337.009</v>
      </c>
      <c r="F243" s="6">
        <v>61.645</v>
      </c>
      <c r="G243" s="7">
        <f aca="true" t="shared" si="37" ref="G243:G250">H243-C243-D243-E243-F243</f>
        <v>2619.6790000000005</v>
      </c>
      <c r="H243" s="46">
        <v>7345.783</v>
      </c>
    </row>
    <row r="244" spans="1:8" ht="12.75">
      <c r="A244" s="5" t="s">
        <v>244</v>
      </c>
      <c r="B244" s="34" t="s">
        <v>515</v>
      </c>
      <c r="C244" s="45">
        <v>2269.076</v>
      </c>
      <c r="D244" s="6">
        <v>238.635</v>
      </c>
      <c r="E244" s="6">
        <v>182.286</v>
      </c>
      <c r="F244" s="6">
        <v>630.849</v>
      </c>
      <c r="G244" s="7">
        <f t="shared" si="37"/>
        <v>1134.6380000000004</v>
      </c>
      <c r="H244" s="46">
        <v>4455.484</v>
      </c>
    </row>
    <row r="245" spans="1:8" ht="12.75">
      <c r="A245" s="5" t="s">
        <v>245</v>
      </c>
      <c r="B245" s="34" t="s">
        <v>516</v>
      </c>
      <c r="C245" s="45">
        <v>3446.554</v>
      </c>
      <c r="D245" s="6">
        <v>457.836</v>
      </c>
      <c r="E245" s="6">
        <v>253.503</v>
      </c>
      <c r="F245" s="6">
        <v>3058.269</v>
      </c>
      <c r="G245" s="7">
        <f t="shared" si="37"/>
        <v>1866.7140000000004</v>
      </c>
      <c r="H245" s="46">
        <v>9082.876</v>
      </c>
    </row>
    <row r="246" spans="1:8" ht="12.75">
      <c r="A246" s="5" t="s">
        <v>246</v>
      </c>
      <c r="B246" s="34" t="s">
        <v>517</v>
      </c>
      <c r="C246" s="45">
        <v>1730.1460000000002</v>
      </c>
      <c r="D246" s="6">
        <v>211.24</v>
      </c>
      <c r="E246" s="6">
        <v>5.384</v>
      </c>
      <c r="F246" s="6">
        <v>71.399</v>
      </c>
      <c r="G246" s="7">
        <f t="shared" si="37"/>
        <v>822.2519999999996</v>
      </c>
      <c r="H246" s="46">
        <v>2840.421</v>
      </c>
    </row>
    <row r="247" spans="1:8" ht="12.75">
      <c r="A247" s="5" t="s">
        <v>247</v>
      </c>
      <c r="B247" s="34" t="s">
        <v>518</v>
      </c>
      <c r="C247" s="45">
        <v>2235.733</v>
      </c>
      <c r="D247" s="6">
        <v>344.091</v>
      </c>
      <c r="E247" s="6">
        <v>259.468</v>
      </c>
      <c r="F247" s="6">
        <v>174.112</v>
      </c>
      <c r="G247" s="7">
        <f t="shared" si="37"/>
        <v>1604.293</v>
      </c>
      <c r="H247" s="46">
        <v>4617.697</v>
      </c>
    </row>
    <row r="248" spans="1:8" ht="12.75">
      <c r="A248" s="5" t="s">
        <v>248</v>
      </c>
      <c r="B248" s="34" t="s">
        <v>519</v>
      </c>
      <c r="C248" s="45">
        <v>2051.531</v>
      </c>
      <c r="D248" s="6">
        <v>180.902</v>
      </c>
      <c r="E248" s="6">
        <v>407.667</v>
      </c>
      <c r="F248" s="6">
        <v>113.1</v>
      </c>
      <c r="G248" s="7">
        <f t="shared" si="37"/>
        <v>456.4590000000002</v>
      </c>
      <c r="H248" s="46">
        <v>3209.659</v>
      </c>
    </row>
    <row r="249" spans="1:8" ht="12.75">
      <c r="A249" s="5" t="s">
        <v>249</v>
      </c>
      <c r="B249" s="34" t="s">
        <v>520</v>
      </c>
      <c r="C249" s="45">
        <v>1417.288</v>
      </c>
      <c r="D249" s="6">
        <v>162.45</v>
      </c>
      <c r="E249" s="6">
        <v>265.547</v>
      </c>
      <c r="F249" s="6">
        <v>120</v>
      </c>
      <c r="G249" s="7">
        <f t="shared" si="37"/>
        <v>611.778</v>
      </c>
      <c r="H249" s="46">
        <v>2577.063</v>
      </c>
    </row>
    <row r="250" spans="1:8" ht="12.75">
      <c r="A250" s="5" t="s">
        <v>250</v>
      </c>
      <c r="B250" s="34" t="s">
        <v>521</v>
      </c>
      <c r="C250" s="45">
        <v>1684.408</v>
      </c>
      <c r="D250" s="6">
        <v>334.29</v>
      </c>
      <c r="E250" s="6">
        <v>213.153</v>
      </c>
      <c r="F250" s="6">
        <v>181.5</v>
      </c>
      <c r="G250" s="7">
        <f t="shared" si="37"/>
        <v>1720.1190000000004</v>
      </c>
      <c r="H250" s="46">
        <v>4133.47</v>
      </c>
    </row>
    <row r="251" spans="1:8" ht="12.75">
      <c r="A251" s="4">
        <v>19</v>
      </c>
      <c r="B251" s="18" t="s">
        <v>522</v>
      </c>
      <c r="C251" s="87">
        <f aca="true" t="shared" si="38" ref="C251:H251">SUM(C252:C261)</f>
        <v>20534.286999999997</v>
      </c>
      <c r="D251" s="19">
        <f t="shared" si="38"/>
        <v>3008.393</v>
      </c>
      <c r="E251" s="19">
        <f t="shared" si="38"/>
        <v>1939.2640000000001</v>
      </c>
      <c r="F251" s="19">
        <f t="shared" si="38"/>
        <v>3818.238</v>
      </c>
      <c r="G251" s="19">
        <f t="shared" si="38"/>
        <v>15999.503000000002</v>
      </c>
      <c r="H251" s="52">
        <f t="shared" si="38"/>
        <v>45299.68499999999</v>
      </c>
    </row>
    <row r="252" spans="1:8" ht="12.75">
      <c r="A252" s="5" t="s">
        <v>251</v>
      </c>
      <c r="B252" s="34" t="s">
        <v>523</v>
      </c>
      <c r="C252" s="45">
        <v>2556.81</v>
      </c>
      <c r="D252" s="6">
        <v>421.987</v>
      </c>
      <c r="E252" s="6">
        <v>421.47</v>
      </c>
      <c r="F252" s="6">
        <v>0</v>
      </c>
      <c r="G252" s="7">
        <f aca="true" t="shared" si="39" ref="G252:G261">H252-C252-D252-E252-F252</f>
        <v>5070.110000000001</v>
      </c>
      <c r="H252" s="46">
        <v>8470.377</v>
      </c>
    </row>
    <row r="253" spans="1:8" ht="12.75">
      <c r="A253" s="5" t="s">
        <v>252</v>
      </c>
      <c r="B253" s="34" t="s">
        <v>524</v>
      </c>
      <c r="C253" s="45">
        <v>4578.9529999999995</v>
      </c>
      <c r="D253" s="6">
        <v>1434.938</v>
      </c>
      <c r="E253" s="6">
        <v>532.694</v>
      </c>
      <c r="F253" s="6">
        <v>3020.061</v>
      </c>
      <c r="G253" s="7">
        <f t="shared" si="39"/>
        <v>3391.962000000001</v>
      </c>
      <c r="H253" s="46">
        <v>12958.608</v>
      </c>
    </row>
    <row r="254" spans="1:8" ht="12.75">
      <c r="A254" s="5" t="s">
        <v>253</v>
      </c>
      <c r="B254" s="34" t="s">
        <v>525</v>
      </c>
      <c r="C254" s="45">
        <v>2368.224</v>
      </c>
      <c r="D254" s="6">
        <v>112.229</v>
      </c>
      <c r="E254" s="6">
        <v>27.572</v>
      </c>
      <c r="F254" s="6">
        <v>70.24</v>
      </c>
      <c r="G254" s="7">
        <f t="shared" si="39"/>
        <v>838.4259999999996</v>
      </c>
      <c r="H254" s="46">
        <v>3416.691</v>
      </c>
    </row>
    <row r="255" spans="1:8" ht="12.75">
      <c r="A255" s="5" t="s">
        <v>254</v>
      </c>
      <c r="B255" s="34" t="s">
        <v>403</v>
      </c>
      <c r="C255" s="45">
        <v>1661.404</v>
      </c>
      <c r="D255" s="6">
        <v>227.251</v>
      </c>
      <c r="E255" s="6">
        <v>0</v>
      </c>
      <c r="F255" s="6">
        <v>73</v>
      </c>
      <c r="G255" s="7">
        <f t="shared" si="39"/>
        <v>2208.3479999999995</v>
      </c>
      <c r="H255" s="46">
        <v>4170.003</v>
      </c>
    </row>
    <row r="256" spans="1:8" ht="12.75">
      <c r="A256" s="5" t="s">
        <v>255</v>
      </c>
      <c r="B256" s="34" t="s">
        <v>526</v>
      </c>
      <c r="C256" s="45">
        <v>1502.523</v>
      </c>
      <c r="D256" s="6">
        <v>102.565</v>
      </c>
      <c r="E256" s="6">
        <v>0</v>
      </c>
      <c r="F256" s="6">
        <v>0</v>
      </c>
      <c r="G256" s="7">
        <f t="shared" si="39"/>
        <v>829.6160000000002</v>
      </c>
      <c r="H256" s="46">
        <v>2434.704</v>
      </c>
    </row>
    <row r="257" spans="1:8" ht="12.75">
      <c r="A257" s="5" t="s">
        <v>256</v>
      </c>
      <c r="B257" s="34" t="s">
        <v>527</v>
      </c>
      <c r="C257" s="45">
        <v>1603.27</v>
      </c>
      <c r="D257" s="6">
        <v>111.728</v>
      </c>
      <c r="E257" s="6">
        <v>316.483</v>
      </c>
      <c r="F257" s="6">
        <v>90.559</v>
      </c>
      <c r="G257" s="7">
        <f t="shared" si="39"/>
        <v>711.7440000000001</v>
      </c>
      <c r="H257" s="46">
        <v>2833.784</v>
      </c>
    </row>
    <row r="258" spans="1:8" ht="12.75">
      <c r="A258" s="5" t="s">
        <v>257</v>
      </c>
      <c r="B258" s="34" t="s">
        <v>528</v>
      </c>
      <c r="C258" s="45">
        <v>2071.249</v>
      </c>
      <c r="D258" s="6">
        <v>137.933</v>
      </c>
      <c r="E258" s="6">
        <v>266.25</v>
      </c>
      <c r="F258" s="6">
        <v>0</v>
      </c>
      <c r="G258" s="7">
        <f t="shared" si="39"/>
        <v>281.37800000000016</v>
      </c>
      <c r="H258" s="46">
        <v>2756.81</v>
      </c>
    </row>
    <row r="259" spans="1:8" ht="12.75">
      <c r="A259" s="5" t="s">
        <v>258</v>
      </c>
      <c r="B259" s="34" t="s">
        <v>529</v>
      </c>
      <c r="C259" s="45">
        <v>1336.7669999999998</v>
      </c>
      <c r="D259" s="6">
        <v>223.274</v>
      </c>
      <c r="E259" s="6">
        <v>0</v>
      </c>
      <c r="F259" s="6">
        <v>0</v>
      </c>
      <c r="G259" s="7">
        <f t="shared" si="39"/>
        <v>1580.4260000000004</v>
      </c>
      <c r="H259" s="46">
        <v>3140.467</v>
      </c>
    </row>
    <row r="260" spans="1:8" ht="12.75">
      <c r="A260" s="5" t="s">
        <v>259</v>
      </c>
      <c r="B260" s="34" t="s">
        <v>530</v>
      </c>
      <c r="C260" s="45">
        <v>1698.922</v>
      </c>
      <c r="D260" s="6">
        <v>173.902</v>
      </c>
      <c r="E260" s="6">
        <v>374.795</v>
      </c>
      <c r="F260" s="6">
        <v>9.7</v>
      </c>
      <c r="G260" s="7">
        <f t="shared" si="39"/>
        <v>493.50800000000015</v>
      </c>
      <c r="H260" s="46">
        <v>2750.827</v>
      </c>
    </row>
    <row r="261" spans="1:8" ht="12.75">
      <c r="A261" s="5" t="s">
        <v>260</v>
      </c>
      <c r="B261" s="34" t="s">
        <v>531</v>
      </c>
      <c r="C261" s="45">
        <v>1156.165</v>
      </c>
      <c r="D261" s="6">
        <v>62.586</v>
      </c>
      <c r="E261" s="6">
        <v>0</v>
      </c>
      <c r="F261" s="6">
        <v>554.678</v>
      </c>
      <c r="G261" s="7">
        <f t="shared" si="39"/>
        <v>593.9850000000002</v>
      </c>
      <c r="H261" s="46">
        <v>2367.414</v>
      </c>
    </row>
    <row r="262" spans="1:8" ht="12.75">
      <c r="A262" s="4">
        <v>20</v>
      </c>
      <c r="B262" s="18" t="s">
        <v>532</v>
      </c>
      <c r="C262" s="87">
        <f aca="true" t="shared" si="40" ref="C262:H262">SUM(C263:C277)</f>
        <v>41943.982</v>
      </c>
      <c r="D262" s="19">
        <f t="shared" si="40"/>
        <v>5383.913</v>
      </c>
      <c r="E262" s="19">
        <f t="shared" si="40"/>
        <v>1606.387</v>
      </c>
      <c r="F262" s="19">
        <f t="shared" si="40"/>
        <v>10420.021</v>
      </c>
      <c r="G262" s="19">
        <f t="shared" si="40"/>
        <v>41052.48900000001</v>
      </c>
      <c r="H262" s="52">
        <f t="shared" si="40"/>
        <v>100406.792</v>
      </c>
    </row>
    <row r="263" spans="1:8" ht="12.75">
      <c r="A263" s="5" t="s">
        <v>261</v>
      </c>
      <c r="B263" s="34" t="s">
        <v>533</v>
      </c>
      <c r="C263" s="45">
        <v>8658.64</v>
      </c>
      <c r="D263" s="6">
        <v>2928.902</v>
      </c>
      <c r="E263" s="6">
        <v>1298.482</v>
      </c>
      <c r="F263" s="6">
        <v>61.435</v>
      </c>
      <c r="G263" s="7">
        <f aca="true" t="shared" si="41" ref="G263:G277">H263-C263-D263-E263-F263</f>
        <v>27649.667999999998</v>
      </c>
      <c r="H263" s="46">
        <v>40597.127</v>
      </c>
    </row>
    <row r="264" spans="1:8" ht="12.75">
      <c r="A264" s="5" t="s">
        <v>262</v>
      </c>
      <c r="B264" s="34" t="s">
        <v>535</v>
      </c>
      <c r="C264" s="45">
        <v>2908.02</v>
      </c>
      <c r="D264" s="6">
        <v>58.244</v>
      </c>
      <c r="E264" s="6">
        <v>0</v>
      </c>
      <c r="F264" s="6">
        <v>29.92</v>
      </c>
      <c r="G264" s="7">
        <f t="shared" si="41"/>
        <v>828.0049999999999</v>
      </c>
      <c r="H264" s="46">
        <v>3824.189</v>
      </c>
    </row>
    <row r="265" spans="1:8" ht="12.75">
      <c r="A265" s="75" t="s">
        <v>263</v>
      </c>
      <c r="B265" s="83" t="s">
        <v>536</v>
      </c>
      <c r="C265" s="45">
        <v>2651.158</v>
      </c>
      <c r="D265" s="6">
        <v>25.747</v>
      </c>
      <c r="E265" s="6">
        <v>292.041</v>
      </c>
      <c r="F265" s="6">
        <v>4.791</v>
      </c>
      <c r="G265" s="7">
        <f t="shared" si="41"/>
        <v>317.61400000000026</v>
      </c>
      <c r="H265" s="46">
        <v>3291.351</v>
      </c>
    </row>
    <row r="266" spans="1:8" ht="12.75">
      <c r="A266" s="5" t="s">
        <v>264</v>
      </c>
      <c r="B266" s="34" t="s">
        <v>537</v>
      </c>
      <c r="C266" s="45">
        <v>4495.954</v>
      </c>
      <c r="D266" s="6">
        <v>477.367</v>
      </c>
      <c r="E266" s="6">
        <v>0</v>
      </c>
      <c r="F266" s="6">
        <v>0</v>
      </c>
      <c r="G266" s="7">
        <f t="shared" si="41"/>
        <v>5287.817999999999</v>
      </c>
      <c r="H266" s="46">
        <v>10261.139</v>
      </c>
    </row>
    <row r="267" spans="1:8" ht="12.75">
      <c r="A267" s="5" t="s">
        <v>687</v>
      </c>
      <c r="B267" s="34" t="s">
        <v>538</v>
      </c>
      <c r="C267" s="45">
        <v>2053.2889999999998</v>
      </c>
      <c r="D267" s="6">
        <v>114.562</v>
      </c>
      <c r="E267" s="6">
        <v>0.834</v>
      </c>
      <c r="F267" s="6">
        <v>0</v>
      </c>
      <c r="G267" s="7">
        <f t="shared" si="41"/>
        <v>320.22800000000024</v>
      </c>
      <c r="H267" s="46">
        <v>2488.913</v>
      </c>
    </row>
    <row r="268" spans="1:8" ht="12.75">
      <c r="A268" s="5" t="s">
        <v>265</v>
      </c>
      <c r="B268" s="34" t="s">
        <v>539</v>
      </c>
      <c r="C268" s="45">
        <v>2852.347</v>
      </c>
      <c r="D268" s="6">
        <v>164.055</v>
      </c>
      <c r="E268" s="6">
        <v>0</v>
      </c>
      <c r="F268" s="6">
        <v>0</v>
      </c>
      <c r="G268" s="7">
        <f t="shared" si="41"/>
        <v>793.1019999999996</v>
      </c>
      <c r="H268" s="46">
        <v>3809.504</v>
      </c>
    </row>
    <row r="269" spans="1:8" ht="12.75">
      <c r="A269" s="5" t="s">
        <v>266</v>
      </c>
      <c r="B269" s="34" t="s">
        <v>540</v>
      </c>
      <c r="C269" s="45">
        <v>2355.0209999999997</v>
      </c>
      <c r="D269" s="6">
        <v>176.729</v>
      </c>
      <c r="E269" s="6">
        <v>8.216</v>
      </c>
      <c r="F269" s="6">
        <v>9837.187</v>
      </c>
      <c r="G269" s="7">
        <f t="shared" si="41"/>
        <v>1121.1940000000013</v>
      </c>
      <c r="H269" s="46">
        <v>13498.347</v>
      </c>
    </row>
    <row r="270" spans="1:8" ht="12.75">
      <c r="A270" s="5" t="s">
        <v>267</v>
      </c>
      <c r="B270" s="34" t="s">
        <v>378</v>
      </c>
      <c r="C270" s="45">
        <v>1199.5140000000001</v>
      </c>
      <c r="D270" s="6">
        <v>76.343</v>
      </c>
      <c r="E270" s="6">
        <v>0</v>
      </c>
      <c r="F270" s="6">
        <v>0</v>
      </c>
      <c r="G270" s="7">
        <f t="shared" si="41"/>
        <v>174.19699999999995</v>
      </c>
      <c r="H270" s="46">
        <v>1450.054</v>
      </c>
    </row>
    <row r="271" spans="1:8" ht="12.75">
      <c r="A271" s="5" t="s">
        <v>268</v>
      </c>
      <c r="B271" s="34" t="s">
        <v>541</v>
      </c>
      <c r="C271" s="45">
        <v>2160.665</v>
      </c>
      <c r="D271" s="6">
        <v>410.97</v>
      </c>
      <c r="E271" s="6">
        <v>0</v>
      </c>
      <c r="F271" s="6">
        <v>0</v>
      </c>
      <c r="G271" s="7">
        <f t="shared" si="41"/>
        <v>1322.1609999999998</v>
      </c>
      <c r="H271" s="46">
        <v>3893.796</v>
      </c>
    </row>
    <row r="272" spans="1:8" ht="12.75">
      <c r="A272" s="5" t="s">
        <v>269</v>
      </c>
      <c r="B272" s="34" t="s">
        <v>542</v>
      </c>
      <c r="C272" s="45">
        <v>2039.693</v>
      </c>
      <c r="D272" s="6">
        <v>141.716</v>
      </c>
      <c r="E272" s="6">
        <v>0</v>
      </c>
      <c r="F272" s="6">
        <v>0</v>
      </c>
      <c r="G272" s="7">
        <f t="shared" si="41"/>
        <v>326.9849999999998</v>
      </c>
      <c r="H272" s="46">
        <v>2508.394</v>
      </c>
    </row>
    <row r="273" spans="1:8" ht="12.75">
      <c r="A273" s="5" t="s">
        <v>688</v>
      </c>
      <c r="B273" s="34" t="s">
        <v>543</v>
      </c>
      <c r="C273" s="45">
        <v>3718.3559999999998</v>
      </c>
      <c r="D273" s="6">
        <v>279.513</v>
      </c>
      <c r="E273" s="6">
        <v>5.297</v>
      </c>
      <c r="F273" s="6">
        <v>0</v>
      </c>
      <c r="G273" s="7">
        <f t="shared" si="41"/>
        <v>713.6219999999998</v>
      </c>
      <c r="H273" s="46">
        <v>4716.788</v>
      </c>
    </row>
    <row r="274" spans="1:8" ht="12.75">
      <c r="A274" s="5" t="s">
        <v>270</v>
      </c>
      <c r="B274" s="34" t="s">
        <v>320</v>
      </c>
      <c r="C274" s="45">
        <v>1797.104</v>
      </c>
      <c r="D274" s="6">
        <v>213.718</v>
      </c>
      <c r="E274" s="6">
        <v>1.517</v>
      </c>
      <c r="F274" s="6">
        <v>0</v>
      </c>
      <c r="G274" s="7">
        <f t="shared" si="41"/>
        <v>523.2330000000001</v>
      </c>
      <c r="H274" s="46">
        <v>2535.572</v>
      </c>
    </row>
    <row r="275" spans="1:8" ht="12.75">
      <c r="A275" s="5" t="s">
        <v>271</v>
      </c>
      <c r="B275" s="34" t="s">
        <v>545</v>
      </c>
      <c r="C275" s="45">
        <v>1142.348</v>
      </c>
      <c r="D275" s="6">
        <v>194.065</v>
      </c>
      <c r="E275" s="6">
        <v>0</v>
      </c>
      <c r="F275" s="6">
        <v>0</v>
      </c>
      <c r="G275" s="7">
        <f t="shared" si="41"/>
        <v>389.1220000000001</v>
      </c>
      <c r="H275" s="46">
        <v>1725.535</v>
      </c>
    </row>
    <row r="276" spans="1:8" ht="12.75">
      <c r="A276" s="5" t="s">
        <v>689</v>
      </c>
      <c r="B276" s="34" t="s">
        <v>382</v>
      </c>
      <c r="C276" s="45">
        <v>2345.016</v>
      </c>
      <c r="D276" s="6">
        <v>26.78</v>
      </c>
      <c r="E276" s="6">
        <v>0</v>
      </c>
      <c r="F276" s="6">
        <v>0</v>
      </c>
      <c r="G276" s="7">
        <f t="shared" si="41"/>
        <v>750.78</v>
      </c>
      <c r="H276" s="46">
        <v>3122.576</v>
      </c>
    </row>
    <row r="277" spans="1:8" ht="12.75">
      <c r="A277" s="5" t="s">
        <v>272</v>
      </c>
      <c r="B277" s="34" t="s">
        <v>546</v>
      </c>
      <c r="C277" s="45">
        <v>1566.857</v>
      </c>
      <c r="D277" s="6">
        <v>95.202</v>
      </c>
      <c r="E277" s="6">
        <v>0</v>
      </c>
      <c r="F277" s="6">
        <v>486.688</v>
      </c>
      <c r="G277" s="7">
        <f t="shared" si="41"/>
        <v>534.7600000000001</v>
      </c>
      <c r="H277" s="46">
        <v>2683.507</v>
      </c>
    </row>
    <row r="278" spans="1:8" ht="12.75">
      <c r="A278" s="4">
        <v>21</v>
      </c>
      <c r="B278" s="18" t="s">
        <v>547</v>
      </c>
      <c r="C278" s="87">
        <f aca="true" t="shared" si="42" ref="C278:H278">SUM(C279:C289)</f>
        <v>26868.223</v>
      </c>
      <c r="D278" s="19">
        <f t="shared" si="42"/>
        <v>2979.354</v>
      </c>
      <c r="E278" s="19">
        <f t="shared" si="42"/>
        <v>1888.533</v>
      </c>
      <c r="F278" s="19">
        <f t="shared" si="42"/>
        <v>16054.714999999998</v>
      </c>
      <c r="G278" s="19">
        <f t="shared" si="42"/>
        <v>13861.207999999997</v>
      </c>
      <c r="H278" s="52">
        <f t="shared" si="42"/>
        <v>61652.032999999996</v>
      </c>
    </row>
    <row r="279" spans="1:8" ht="12.75">
      <c r="A279" s="5" t="s">
        <v>273</v>
      </c>
      <c r="B279" s="34" t="s">
        <v>548</v>
      </c>
      <c r="C279" s="45">
        <v>7026.997</v>
      </c>
      <c r="D279" s="6">
        <v>1792.298</v>
      </c>
      <c r="E279" s="6">
        <v>942.7</v>
      </c>
      <c r="F279" s="6">
        <v>5441.822</v>
      </c>
      <c r="G279" s="7">
        <f aca="true" t="shared" si="43" ref="G279:G289">H279-C279-D279-E279-F279</f>
        <v>3948.556999999999</v>
      </c>
      <c r="H279" s="46">
        <v>19152.374</v>
      </c>
    </row>
    <row r="280" spans="1:8" ht="12.75">
      <c r="A280" s="5" t="s">
        <v>274</v>
      </c>
      <c r="B280" s="34" t="s">
        <v>534</v>
      </c>
      <c r="C280" s="45">
        <v>2468.881</v>
      </c>
      <c r="D280" s="6">
        <v>130.703</v>
      </c>
      <c r="E280" s="6">
        <v>303.983</v>
      </c>
      <c r="F280" s="6">
        <v>14.01</v>
      </c>
      <c r="G280" s="7">
        <f t="shared" si="43"/>
        <v>1508.6700000000005</v>
      </c>
      <c r="H280" s="46">
        <v>4426.247</v>
      </c>
    </row>
    <row r="281" spans="1:8" ht="12.75">
      <c r="A281" s="5" t="s">
        <v>275</v>
      </c>
      <c r="B281" s="34" t="s">
        <v>549</v>
      </c>
      <c r="C281" s="45">
        <v>1725.6870000000001</v>
      </c>
      <c r="D281" s="6">
        <v>76.108</v>
      </c>
      <c r="E281" s="6">
        <v>0</v>
      </c>
      <c r="F281" s="6">
        <v>30.81</v>
      </c>
      <c r="G281" s="7">
        <f t="shared" si="43"/>
        <v>1003.3829999999998</v>
      </c>
      <c r="H281" s="46">
        <v>2835.988</v>
      </c>
    </row>
    <row r="282" spans="1:8" ht="12.75">
      <c r="A282" s="5" t="s">
        <v>276</v>
      </c>
      <c r="B282" s="34" t="s">
        <v>550</v>
      </c>
      <c r="C282" s="45">
        <v>1960.812</v>
      </c>
      <c r="D282" s="6">
        <v>136.048</v>
      </c>
      <c r="E282" s="6">
        <v>0</v>
      </c>
      <c r="F282" s="6">
        <v>9118.895</v>
      </c>
      <c r="G282" s="7">
        <f t="shared" si="43"/>
        <v>1355.7139999999981</v>
      </c>
      <c r="H282" s="46">
        <v>12571.469</v>
      </c>
    </row>
    <row r="283" spans="1:8" ht="12.75">
      <c r="A283" s="5" t="s">
        <v>277</v>
      </c>
      <c r="B283" s="34" t="s">
        <v>404</v>
      </c>
      <c r="C283" s="45">
        <v>2408.929</v>
      </c>
      <c r="D283" s="6">
        <v>113.412</v>
      </c>
      <c r="E283" s="6">
        <v>11.93</v>
      </c>
      <c r="F283" s="6">
        <v>41.25</v>
      </c>
      <c r="G283" s="7">
        <f t="shared" si="43"/>
        <v>1010.0749999999998</v>
      </c>
      <c r="H283" s="46">
        <v>3585.596</v>
      </c>
    </row>
    <row r="284" spans="1:8" ht="12.75">
      <c r="A284" s="5" t="s">
        <v>278</v>
      </c>
      <c r="B284" s="34" t="s">
        <v>551</v>
      </c>
      <c r="C284" s="45">
        <v>1139.497</v>
      </c>
      <c r="D284" s="6">
        <v>116.88</v>
      </c>
      <c r="E284" s="6">
        <v>62.971</v>
      </c>
      <c r="F284" s="6">
        <v>87.05</v>
      </c>
      <c r="G284" s="7">
        <f t="shared" si="43"/>
        <v>1090.302</v>
      </c>
      <c r="H284" s="46">
        <v>2496.7</v>
      </c>
    </row>
    <row r="285" spans="1:8" ht="12.75">
      <c r="A285" s="5" t="s">
        <v>279</v>
      </c>
      <c r="B285" s="34" t="s">
        <v>407</v>
      </c>
      <c r="C285" s="45">
        <v>2594.844</v>
      </c>
      <c r="D285" s="6">
        <v>215.969</v>
      </c>
      <c r="E285" s="6">
        <v>353.014</v>
      </c>
      <c r="F285" s="6">
        <v>0</v>
      </c>
      <c r="G285" s="7">
        <f t="shared" si="43"/>
        <v>684.7839999999998</v>
      </c>
      <c r="H285" s="46">
        <v>3848.611</v>
      </c>
    </row>
    <row r="286" spans="1:8" ht="12.75">
      <c r="A286" s="5" t="s">
        <v>280</v>
      </c>
      <c r="B286" s="34" t="s">
        <v>552</v>
      </c>
      <c r="C286" s="45">
        <v>2080.484</v>
      </c>
      <c r="D286" s="6">
        <v>175.343</v>
      </c>
      <c r="E286" s="6">
        <v>0</v>
      </c>
      <c r="F286" s="6">
        <v>1256.097</v>
      </c>
      <c r="G286" s="7">
        <f t="shared" si="43"/>
        <v>969.5990000000004</v>
      </c>
      <c r="H286" s="46">
        <v>4481.523</v>
      </c>
    </row>
    <row r="287" spans="1:8" ht="12.75">
      <c r="A287" s="5" t="s">
        <v>281</v>
      </c>
      <c r="B287" s="34" t="s">
        <v>553</v>
      </c>
      <c r="C287" s="45">
        <v>1216.507</v>
      </c>
      <c r="D287" s="6">
        <v>84.796</v>
      </c>
      <c r="E287" s="6">
        <v>0</v>
      </c>
      <c r="F287" s="6">
        <v>28.954</v>
      </c>
      <c r="G287" s="7">
        <f t="shared" si="43"/>
        <v>322.126</v>
      </c>
      <c r="H287" s="46">
        <v>1652.383</v>
      </c>
    </row>
    <row r="288" spans="1:8" ht="12.75">
      <c r="A288" s="5" t="s">
        <v>282</v>
      </c>
      <c r="B288" s="34" t="s">
        <v>554</v>
      </c>
      <c r="C288" s="45">
        <v>1877.425</v>
      </c>
      <c r="D288" s="6">
        <v>126.125</v>
      </c>
      <c r="E288" s="6">
        <v>213.935</v>
      </c>
      <c r="F288" s="6">
        <v>0</v>
      </c>
      <c r="G288" s="7">
        <f t="shared" si="43"/>
        <v>716.903</v>
      </c>
      <c r="H288" s="46">
        <v>2934.388</v>
      </c>
    </row>
    <row r="289" spans="1:8" ht="12.75">
      <c r="A289" s="5" t="s">
        <v>283</v>
      </c>
      <c r="B289" s="34" t="s">
        <v>555</v>
      </c>
      <c r="C289" s="45">
        <v>2368.16</v>
      </c>
      <c r="D289" s="6">
        <v>11.672</v>
      </c>
      <c r="E289" s="6">
        <v>0</v>
      </c>
      <c r="F289" s="6">
        <v>35.827</v>
      </c>
      <c r="G289" s="7">
        <f t="shared" si="43"/>
        <v>1251.095</v>
      </c>
      <c r="H289" s="46">
        <v>3666.754</v>
      </c>
    </row>
    <row r="290" spans="1:8" ht="12.75">
      <c r="A290" s="4">
        <v>22</v>
      </c>
      <c r="B290" s="18" t="s">
        <v>556</v>
      </c>
      <c r="C290" s="87">
        <f aca="true" t="shared" si="44" ref="C290:H290">SUM(C291:C297)</f>
        <v>13938.057999999997</v>
      </c>
      <c r="D290" s="19">
        <f t="shared" si="44"/>
        <v>1614.9810000000002</v>
      </c>
      <c r="E290" s="19">
        <f t="shared" si="44"/>
        <v>916.7200000000001</v>
      </c>
      <c r="F290" s="19">
        <f t="shared" si="44"/>
        <v>887.369</v>
      </c>
      <c r="G290" s="19">
        <f t="shared" si="44"/>
        <v>7782.2300000000005</v>
      </c>
      <c r="H290" s="52">
        <f t="shared" si="44"/>
        <v>25139.358</v>
      </c>
    </row>
    <row r="291" spans="1:8" ht="12.75">
      <c r="A291" s="5" t="s">
        <v>284</v>
      </c>
      <c r="B291" s="34" t="s">
        <v>557</v>
      </c>
      <c r="C291" s="45">
        <v>2534.076</v>
      </c>
      <c r="D291" s="6">
        <v>250.526</v>
      </c>
      <c r="E291" s="6">
        <v>458.325</v>
      </c>
      <c r="F291" s="6">
        <v>219.578</v>
      </c>
      <c r="G291" s="7">
        <f aca="true" t="shared" si="45" ref="G291:G297">H291-C291-D291-E291-F291</f>
        <v>2594.476</v>
      </c>
      <c r="H291" s="46">
        <v>6056.981</v>
      </c>
    </row>
    <row r="292" spans="1:8" ht="12.75">
      <c r="A292" s="5" t="s">
        <v>285</v>
      </c>
      <c r="B292" s="34" t="s">
        <v>558</v>
      </c>
      <c r="C292" s="45">
        <v>1701.164</v>
      </c>
      <c r="D292" s="6">
        <v>378.668</v>
      </c>
      <c r="E292" s="6">
        <v>200.75</v>
      </c>
      <c r="F292" s="6">
        <v>123.76</v>
      </c>
      <c r="G292" s="7">
        <f t="shared" si="45"/>
        <v>1220.8420000000003</v>
      </c>
      <c r="H292" s="46">
        <v>3625.184</v>
      </c>
    </row>
    <row r="293" spans="1:8" ht="12.75">
      <c r="A293" s="5" t="s">
        <v>286</v>
      </c>
      <c r="B293" s="34" t="s">
        <v>559</v>
      </c>
      <c r="C293" s="45">
        <v>3303.513</v>
      </c>
      <c r="D293" s="6">
        <v>311.867</v>
      </c>
      <c r="E293" s="6">
        <v>0</v>
      </c>
      <c r="F293" s="6">
        <v>283.638</v>
      </c>
      <c r="G293" s="7">
        <f t="shared" si="45"/>
        <v>1310.6980000000005</v>
      </c>
      <c r="H293" s="46">
        <v>5209.716</v>
      </c>
    </row>
    <row r="294" spans="1:8" ht="12.75">
      <c r="A294" s="5" t="s">
        <v>287</v>
      </c>
      <c r="B294" s="34" t="s">
        <v>537</v>
      </c>
      <c r="C294" s="45">
        <v>2258.699</v>
      </c>
      <c r="D294" s="6">
        <v>220.062</v>
      </c>
      <c r="E294" s="6">
        <v>251.734</v>
      </c>
      <c r="F294" s="6">
        <v>0</v>
      </c>
      <c r="G294" s="7">
        <f t="shared" si="45"/>
        <v>800.2360000000002</v>
      </c>
      <c r="H294" s="46">
        <v>3530.731</v>
      </c>
    </row>
    <row r="295" spans="1:8" ht="12.75">
      <c r="A295" s="5" t="s">
        <v>288</v>
      </c>
      <c r="B295" s="34" t="s">
        <v>560</v>
      </c>
      <c r="C295" s="45">
        <v>1278.775</v>
      </c>
      <c r="D295" s="6">
        <v>73.002</v>
      </c>
      <c r="E295" s="6">
        <v>2.113</v>
      </c>
      <c r="F295" s="6">
        <v>200</v>
      </c>
      <c r="G295" s="7">
        <f t="shared" si="45"/>
        <v>607.894</v>
      </c>
      <c r="H295" s="46">
        <v>2161.784</v>
      </c>
    </row>
    <row r="296" spans="1:8" ht="12.75">
      <c r="A296" s="5" t="s">
        <v>289</v>
      </c>
      <c r="B296" s="34" t="s">
        <v>561</v>
      </c>
      <c r="C296" s="45">
        <v>1547.728</v>
      </c>
      <c r="D296" s="6">
        <v>103.313</v>
      </c>
      <c r="E296" s="6">
        <v>2.065</v>
      </c>
      <c r="F296" s="6">
        <v>5.7</v>
      </c>
      <c r="G296" s="7">
        <f t="shared" si="45"/>
        <v>551.5729999999998</v>
      </c>
      <c r="H296" s="46">
        <v>2210.379</v>
      </c>
    </row>
    <row r="297" spans="1:8" ht="12.75">
      <c r="A297" s="5" t="s">
        <v>290</v>
      </c>
      <c r="B297" s="34" t="s">
        <v>447</v>
      </c>
      <c r="C297" s="45">
        <v>1314.103</v>
      </c>
      <c r="D297" s="6">
        <v>277.543</v>
      </c>
      <c r="E297" s="6">
        <v>1.733</v>
      </c>
      <c r="F297" s="6">
        <v>54.693</v>
      </c>
      <c r="G297" s="7">
        <f t="shared" si="45"/>
        <v>696.5110000000001</v>
      </c>
      <c r="H297" s="46">
        <v>2344.583</v>
      </c>
    </row>
    <row r="298" spans="1:8" ht="12.75">
      <c r="A298" s="4">
        <v>23</v>
      </c>
      <c r="B298" s="18" t="s">
        <v>562</v>
      </c>
      <c r="C298" s="87">
        <f aca="true" t="shared" si="46" ref="C298:H298">SUM(C299:C315)</f>
        <v>29524.029</v>
      </c>
      <c r="D298" s="19">
        <f t="shared" si="46"/>
        <v>3104.8870000000006</v>
      </c>
      <c r="E298" s="19">
        <f t="shared" si="46"/>
        <v>1193.1960000000001</v>
      </c>
      <c r="F298" s="19">
        <f t="shared" si="46"/>
        <v>1955.0320000000002</v>
      </c>
      <c r="G298" s="19">
        <f t="shared" si="46"/>
        <v>17898.018000000007</v>
      </c>
      <c r="H298" s="52">
        <f t="shared" si="46"/>
        <v>53675.16200000001</v>
      </c>
    </row>
    <row r="299" spans="1:8" ht="12.75">
      <c r="A299" s="5" t="s">
        <v>291</v>
      </c>
      <c r="B299" s="34" t="s">
        <v>563</v>
      </c>
      <c r="C299" s="45">
        <v>5058.758</v>
      </c>
      <c r="D299" s="6">
        <v>673.166</v>
      </c>
      <c r="E299" s="6">
        <v>517.445</v>
      </c>
      <c r="F299" s="6">
        <v>23.4</v>
      </c>
      <c r="G299" s="7">
        <f aca="true" t="shared" si="47" ref="G299:G315">H299-C299-D299-E299-F299</f>
        <v>6622.942</v>
      </c>
      <c r="H299" s="46">
        <v>12895.711</v>
      </c>
    </row>
    <row r="300" spans="1:8" ht="12.75">
      <c r="A300" s="5" t="s">
        <v>292</v>
      </c>
      <c r="B300" s="34" t="s">
        <v>564</v>
      </c>
      <c r="C300" s="45">
        <v>1310.873</v>
      </c>
      <c r="D300" s="6">
        <v>49.311</v>
      </c>
      <c r="E300" s="6">
        <v>0</v>
      </c>
      <c r="F300" s="6">
        <v>305.76</v>
      </c>
      <c r="G300" s="7">
        <f t="shared" si="47"/>
        <v>278.94899999999996</v>
      </c>
      <c r="H300" s="46">
        <v>1944.893</v>
      </c>
    </row>
    <row r="301" spans="1:8" ht="12.75">
      <c r="A301" s="5" t="s">
        <v>293</v>
      </c>
      <c r="B301" s="34" t="s">
        <v>565</v>
      </c>
      <c r="C301" s="45">
        <v>972.202</v>
      </c>
      <c r="D301" s="6">
        <v>141.737</v>
      </c>
      <c r="E301" s="6">
        <v>0.44</v>
      </c>
      <c r="F301" s="6">
        <v>725.807</v>
      </c>
      <c r="G301" s="7">
        <f t="shared" si="47"/>
        <v>616.627</v>
      </c>
      <c r="H301" s="46">
        <v>2456.813</v>
      </c>
    </row>
    <row r="302" spans="1:8" ht="12.75">
      <c r="A302" s="5" t="s">
        <v>294</v>
      </c>
      <c r="B302" s="34" t="s">
        <v>566</v>
      </c>
      <c r="C302" s="45">
        <v>2192.675</v>
      </c>
      <c r="D302" s="6">
        <v>256.896</v>
      </c>
      <c r="E302" s="6">
        <v>102.549</v>
      </c>
      <c r="F302" s="6">
        <v>0</v>
      </c>
      <c r="G302" s="7">
        <f t="shared" si="47"/>
        <v>381.8529999999997</v>
      </c>
      <c r="H302" s="46">
        <v>2933.973</v>
      </c>
    </row>
    <row r="303" spans="1:8" ht="12.75">
      <c r="A303" s="5" t="s">
        <v>295</v>
      </c>
      <c r="B303" s="34" t="s">
        <v>567</v>
      </c>
      <c r="C303" s="45">
        <v>1461.061</v>
      </c>
      <c r="D303" s="6">
        <v>191.758</v>
      </c>
      <c r="E303" s="6">
        <v>0</v>
      </c>
      <c r="F303" s="6">
        <v>0</v>
      </c>
      <c r="G303" s="7">
        <f t="shared" si="47"/>
        <v>350.0530000000001</v>
      </c>
      <c r="H303" s="46">
        <v>2002.872</v>
      </c>
    </row>
    <row r="304" spans="1:8" ht="12.75">
      <c r="A304" s="5" t="s">
        <v>296</v>
      </c>
      <c r="B304" s="34" t="s">
        <v>568</v>
      </c>
      <c r="C304" s="45">
        <v>2752.7200000000003</v>
      </c>
      <c r="D304" s="6">
        <v>296.789</v>
      </c>
      <c r="E304" s="6">
        <v>177.41</v>
      </c>
      <c r="F304" s="6">
        <v>63.096</v>
      </c>
      <c r="G304" s="7">
        <f t="shared" si="47"/>
        <v>3487.6830000000004</v>
      </c>
      <c r="H304" s="46">
        <v>6777.698</v>
      </c>
    </row>
    <row r="305" spans="1:8" ht="12.75">
      <c r="A305" s="5" t="s">
        <v>297</v>
      </c>
      <c r="B305" s="34" t="s">
        <v>569</v>
      </c>
      <c r="C305" s="45">
        <v>2538.053</v>
      </c>
      <c r="D305" s="6">
        <v>345.875</v>
      </c>
      <c r="E305" s="6">
        <v>0</v>
      </c>
      <c r="F305" s="6">
        <v>0</v>
      </c>
      <c r="G305" s="7">
        <f t="shared" si="47"/>
        <v>1147.6040000000003</v>
      </c>
      <c r="H305" s="46">
        <v>4031.532</v>
      </c>
    </row>
    <row r="306" spans="1:8" ht="12.75">
      <c r="A306" s="5" t="s">
        <v>298</v>
      </c>
      <c r="B306" s="34" t="s">
        <v>570</v>
      </c>
      <c r="C306" s="45">
        <v>1047.8899999999999</v>
      </c>
      <c r="D306" s="6">
        <v>6.641</v>
      </c>
      <c r="E306" s="6">
        <v>0</v>
      </c>
      <c r="F306" s="6">
        <v>119.12</v>
      </c>
      <c r="G306" s="7">
        <f t="shared" si="47"/>
        <v>351.584</v>
      </c>
      <c r="H306" s="46">
        <v>1525.235</v>
      </c>
    </row>
    <row r="307" spans="1:8" ht="12.75">
      <c r="A307" s="5" t="s">
        <v>299</v>
      </c>
      <c r="B307" s="34" t="s">
        <v>571</v>
      </c>
      <c r="C307" s="45">
        <v>1138.574</v>
      </c>
      <c r="D307" s="6">
        <v>99.388</v>
      </c>
      <c r="E307" s="6">
        <v>12.259</v>
      </c>
      <c r="F307" s="6">
        <v>0</v>
      </c>
      <c r="G307" s="7">
        <f t="shared" si="47"/>
        <v>505.698</v>
      </c>
      <c r="H307" s="46">
        <v>1755.919</v>
      </c>
    </row>
    <row r="308" spans="1:8" ht="12.75">
      <c r="A308" s="5" t="s">
        <v>300</v>
      </c>
      <c r="B308" s="34" t="s">
        <v>572</v>
      </c>
      <c r="C308" s="45">
        <v>1054.615</v>
      </c>
      <c r="D308" s="6">
        <v>95.041</v>
      </c>
      <c r="E308" s="6">
        <v>1.854</v>
      </c>
      <c r="F308" s="6">
        <v>312.343</v>
      </c>
      <c r="G308" s="7">
        <f t="shared" si="47"/>
        <v>356.3429999999999</v>
      </c>
      <c r="H308" s="46">
        <v>1820.196</v>
      </c>
    </row>
    <row r="309" spans="1:8" ht="12.75">
      <c r="A309" s="5" t="s">
        <v>301</v>
      </c>
      <c r="B309" s="34" t="s">
        <v>573</v>
      </c>
      <c r="C309" s="45">
        <v>1402.304</v>
      </c>
      <c r="D309" s="6">
        <v>374.688</v>
      </c>
      <c r="E309" s="6">
        <v>19.154</v>
      </c>
      <c r="F309" s="6">
        <v>98.9</v>
      </c>
      <c r="G309" s="7">
        <f t="shared" si="47"/>
        <v>705.3459999999998</v>
      </c>
      <c r="H309" s="46">
        <v>2600.392</v>
      </c>
    </row>
    <row r="310" spans="1:8" ht="12.75">
      <c r="A310" s="5" t="s">
        <v>302</v>
      </c>
      <c r="B310" s="34" t="s">
        <v>544</v>
      </c>
      <c r="C310" s="45">
        <v>780.447</v>
      </c>
      <c r="D310" s="6">
        <v>16.594</v>
      </c>
      <c r="E310" s="6">
        <v>0</v>
      </c>
      <c r="F310" s="6">
        <v>0</v>
      </c>
      <c r="G310" s="7">
        <f t="shared" si="47"/>
        <v>201.51399999999995</v>
      </c>
      <c r="H310" s="46">
        <v>998.555</v>
      </c>
    </row>
    <row r="311" spans="1:8" ht="12.75">
      <c r="A311" s="5" t="s">
        <v>303</v>
      </c>
      <c r="B311" s="34" t="s">
        <v>574</v>
      </c>
      <c r="C311" s="45">
        <v>1403.926</v>
      </c>
      <c r="D311" s="6">
        <v>60.241</v>
      </c>
      <c r="E311" s="6">
        <v>0</v>
      </c>
      <c r="F311" s="6">
        <v>85.277</v>
      </c>
      <c r="G311" s="7">
        <f t="shared" si="47"/>
        <v>260.2450000000002</v>
      </c>
      <c r="H311" s="46">
        <v>1809.689</v>
      </c>
    </row>
    <row r="312" spans="1:8" ht="12.75">
      <c r="A312" s="5" t="s">
        <v>304</v>
      </c>
      <c r="B312" s="34" t="s">
        <v>575</v>
      </c>
      <c r="C312" s="45">
        <v>1336.625</v>
      </c>
      <c r="D312" s="6">
        <v>28.547</v>
      </c>
      <c r="E312" s="6">
        <v>50.1</v>
      </c>
      <c r="F312" s="6">
        <v>109.739</v>
      </c>
      <c r="G312" s="7">
        <f t="shared" si="47"/>
        <v>1027.774</v>
      </c>
      <c r="H312" s="46">
        <v>2552.785</v>
      </c>
    </row>
    <row r="313" spans="1:8" ht="12.75">
      <c r="A313" s="5" t="s">
        <v>305</v>
      </c>
      <c r="B313" s="34" t="s">
        <v>576</v>
      </c>
      <c r="C313" s="45">
        <v>2236.205</v>
      </c>
      <c r="D313" s="6">
        <v>260.561</v>
      </c>
      <c r="E313" s="6">
        <v>127.397</v>
      </c>
      <c r="F313" s="6">
        <v>0</v>
      </c>
      <c r="G313" s="7">
        <f t="shared" si="47"/>
        <v>381.3490000000003</v>
      </c>
      <c r="H313" s="46">
        <v>3005.512</v>
      </c>
    </row>
    <row r="314" spans="1:8" ht="12.75">
      <c r="A314" s="5" t="s">
        <v>306</v>
      </c>
      <c r="B314" s="34" t="s">
        <v>577</v>
      </c>
      <c r="C314" s="45">
        <v>1881.8039999999999</v>
      </c>
      <c r="D314" s="6">
        <v>149.929</v>
      </c>
      <c r="E314" s="6">
        <v>184.588</v>
      </c>
      <c r="F314" s="6">
        <v>92.837</v>
      </c>
      <c r="G314" s="7">
        <f t="shared" si="47"/>
        <v>554.8930000000001</v>
      </c>
      <c r="H314" s="46">
        <v>2864.051</v>
      </c>
    </row>
    <row r="315" spans="1:8" ht="12.75">
      <c r="A315" s="5" t="s">
        <v>307</v>
      </c>
      <c r="B315" s="34" t="s">
        <v>578</v>
      </c>
      <c r="C315" s="45">
        <v>955.297</v>
      </c>
      <c r="D315" s="6">
        <v>57.725</v>
      </c>
      <c r="E315" s="6">
        <v>0</v>
      </c>
      <c r="F315" s="6">
        <v>18.753</v>
      </c>
      <c r="G315" s="7">
        <f t="shared" si="47"/>
        <v>667.5609999999999</v>
      </c>
      <c r="H315" s="46">
        <v>1699.336</v>
      </c>
    </row>
    <row r="316" spans="1:8" ht="12.75">
      <c r="A316" s="4">
        <v>24</v>
      </c>
      <c r="B316" s="18" t="s">
        <v>579</v>
      </c>
      <c r="C316" s="87">
        <f aca="true" t="shared" si="48" ref="C316:H316">SUM(C317:C325)</f>
        <v>16759.142</v>
      </c>
      <c r="D316" s="19">
        <f t="shared" si="48"/>
        <v>1735.717</v>
      </c>
      <c r="E316" s="19">
        <f t="shared" si="48"/>
        <v>2077.829</v>
      </c>
      <c r="F316" s="19">
        <f t="shared" si="48"/>
        <v>2951.918</v>
      </c>
      <c r="G316" s="19">
        <f t="shared" si="48"/>
        <v>22271.466999999997</v>
      </c>
      <c r="H316" s="52">
        <f t="shared" si="48"/>
        <v>45796.073</v>
      </c>
    </row>
    <row r="317" spans="1:8" ht="12.75">
      <c r="A317" s="5" t="s">
        <v>0</v>
      </c>
      <c r="B317" s="34" t="s">
        <v>580</v>
      </c>
      <c r="C317" s="45">
        <v>1925.3410000000001</v>
      </c>
      <c r="D317" s="6">
        <v>517.888</v>
      </c>
      <c r="E317" s="6">
        <v>707.137</v>
      </c>
      <c r="F317" s="6">
        <v>129.698</v>
      </c>
      <c r="G317" s="7">
        <f aca="true" t="shared" si="49" ref="G317:G325">H317-C317-D317-E317-F317</f>
        <v>6872.4439999999995</v>
      </c>
      <c r="H317" s="46">
        <v>10152.508</v>
      </c>
    </row>
    <row r="318" spans="1:8" ht="12.75">
      <c r="A318" s="5" t="s">
        <v>1</v>
      </c>
      <c r="B318" s="34" t="s">
        <v>581</v>
      </c>
      <c r="C318" s="45">
        <v>1928.792</v>
      </c>
      <c r="D318" s="6">
        <v>88.104</v>
      </c>
      <c r="E318" s="6">
        <v>268.546</v>
      </c>
      <c r="F318" s="6">
        <v>99.332</v>
      </c>
      <c r="G318" s="7">
        <f t="shared" si="49"/>
        <v>2565.2260000000006</v>
      </c>
      <c r="H318" s="46">
        <v>4950</v>
      </c>
    </row>
    <row r="319" spans="1:8" ht="12.75">
      <c r="A319" s="5" t="s">
        <v>2</v>
      </c>
      <c r="B319" s="34" t="s">
        <v>582</v>
      </c>
      <c r="C319" s="45">
        <v>1113.962</v>
      </c>
      <c r="D319" s="6">
        <v>83.456</v>
      </c>
      <c r="E319" s="6">
        <v>104.199</v>
      </c>
      <c r="F319" s="6">
        <v>211.73</v>
      </c>
      <c r="G319" s="7">
        <f t="shared" si="49"/>
        <v>363.096</v>
      </c>
      <c r="H319" s="46">
        <v>1876.443</v>
      </c>
    </row>
    <row r="320" spans="1:8" ht="12.75">
      <c r="A320" s="5" t="s">
        <v>3</v>
      </c>
      <c r="B320" s="34" t="s">
        <v>583</v>
      </c>
      <c r="C320" s="45">
        <v>1565.8020000000001</v>
      </c>
      <c r="D320" s="6">
        <v>98.029</v>
      </c>
      <c r="E320" s="6">
        <v>298.388</v>
      </c>
      <c r="F320" s="6">
        <v>275.233</v>
      </c>
      <c r="G320" s="7">
        <f t="shared" si="49"/>
        <v>693.048</v>
      </c>
      <c r="H320" s="46">
        <v>2930.5</v>
      </c>
    </row>
    <row r="321" spans="1:8" ht="12.75">
      <c r="A321" s="5" t="s">
        <v>4</v>
      </c>
      <c r="B321" s="34" t="s">
        <v>407</v>
      </c>
      <c r="C321" s="45">
        <v>2593.188</v>
      </c>
      <c r="D321" s="6">
        <v>167.212</v>
      </c>
      <c r="E321" s="6">
        <v>0</v>
      </c>
      <c r="F321" s="6">
        <v>440.764</v>
      </c>
      <c r="G321" s="7">
        <f t="shared" si="49"/>
        <v>5466.741000000001</v>
      </c>
      <c r="H321" s="46">
        <v>8667.905</v>
      </c>
    </row>
    <row r="322" spans="1:8" ht="12.75">
      <c r="A322" s="5" t="s">
        <v>5</v>
      </c>
      <c r="B322" s="34" t="s">
        <v>584</v>
      </c>
      <c r="C322" s="45">
        <v>1236.066</v>
      </c>
      <c r="D322" s="6">
        <v>214.217</v>
      </c>
      <c r="E322" s="6">
        <v>110.886</v>
      </c>
      <c r="F322" s="6">
        <v>338.07</v>
      </c>
      <c r="G322" s="7">
        <f t="shared" si="49"/>
        <v>615.029</v>
      </c>
      <c r="H322" s="46">
        <v>2514.268</v>
      </c>
    </row>
    <row r="323" spans="1:8" ht="12.75">
      <c r="A323" s="5" t="s">
        <v>6</v>
      </c>
      <c r="B323" s="34" t="s">
        <v>585</v>
      </c>
      <c r="C323" s="45">
        <v>2289.927</v>
      </c>
      <c r="D323" s="6">
        <v>134.996</v>
      </c>
      <c r="E323" s="6">
        <v>293.081</v>
      </c>
      <c r="F323" s="6">
        <v>73.526</v>
      </c>
      <c r="G323" s="7">
        <f t="shared" si="49"/>
        <v>3867.829999999999</v>
      </c>
      <c r="H323" s="46">
        <v>6659.36</v>
      </c>
    </row>
    <row r="324" spans="1:8" ht="12.75">
      <c r="A324" s="5" t="s">
        <v>7</v>
      </c>
      <c r="B324" s="34" t="s">
        <v>586</v>
      </c>
      <c r="C324" s="45">
        <v>1685.771</v>
      </c>
      <c r="D324" s="6">
        <v>177.955</v>
      </c>
      <c r="E324" s="6">
        <v>170.654</v>
      </c>
      <c r="F324" s="6">
        <v>5.4</v>
      </c>
      <c r="G324" s="7">
        <f t="shared" si="49"/>
        <v>686.1400000000001</v>
      </c>
      <c r="H324" s="46">
        <v>2725.92</v>
      </c>
    </row>
    <row r="325" spans="1:8" ht="12.75">
      <c r="A325" s="5" t="s">
        <v>8</v>
      </c>
      <c r="B325" s="34" t="s">
        <v>587</v>
      </c>
      <c r="C325" s="45">
        <v>2420.293</v>
      </c>
      <c r="D325" s="6">
        <v>253.86</v>
      </c>
      <c r="E325" s="6">
        <v>124.938</v>
      </c>
      <c r="F325" s="6">
        <v>1378.165</v>
      </c>
      <c r="G325" s="7">
        <f t="shared" si="49"/>
        <v>1141.9129999999996</v>
      </c>
      <c r="H325" s="46">
        <v>5319.169</v>
      </c>
    </row>
    <row r="326" spans="1:8" ht="12.75">
      <c r="A326" s="4">
        <v>25</v>
      </c>
      <c r="B326" s="18" t="s">
        <v>588</v>
      </c>
      <c r="C326" s="87">
        <f aca="true" t="shared" si="50" ref="C326:H326">SUM(C327:C337)</f>
        <v>26947.14</v>
      </c>
      <c r="D326" s="19">
        <f t="shared" si="50"/>
        <v>3372.675</v>
      </c>
      <c r="E326" s="19">
        <f t="shared" si="50"/>
        <v>1401.44</v>
      </c>
      <c r="F326" s="19">
        <f t="shared" si="50"/>
        <v>10400.856</v>
      </c>
      <c r="G326" s="19">
        <f t="shared" si="50"/>
        <v>15664.485</v>
      </c>
      <c r="H326" s="52">
        <f t="shared" si="50"/>
        <v>57786.59599999999</v>
      </c>
    </row>
    <row r="327" spans="1:8" ht="12.75">
      <c r="A327" s="5" t="s">
        <v>9</v>
      </c>
      <c r="B327" s="34" t="s">
        <v>589</v>
      </c>
      <c r="C327" s="45">
        <v>6137.635</v>
      </c>
      <c r="D327" s="6">
        <v>2138.351</v>
      </c>
      <c r="E327" s="6">
        <v>396.628</v>
      </c>
      <c r="F327" s="6">
        <v>32.224</v>
      </c>
      <c r="G327" s="7">
        <f aca="true" t="shared" si="51" ref="G327:G337">H327-C327-D327-E327-F327</f>
        <v>2452.548</v>
      </c>
      <c r="H327" s="46">
        <v>11157.386</v>
      </c>
    </row>
    <row r="328" spans="1:8" ht="12.75">
      <c r="A328" s="5" t="s">
        <v>10</v>
      </c>
      <c r="B328" s="34" t="s">
        <v>590</v>
      </c>
      <c r="C328" s="45">
        <v>2924.696</v>
      </c>
      <c r="D328" s="6">
        <v>114.743</v>
      </c>
      <c r="E328" s="6">
        <v>163.277</v>
      </c>
      <c r="F328" s="6">
        <v>50.68</v>
      </c>
      <c r="G328" s="7">
        <f t="shared" si="51"/>
        <v>3060.8190000000004</v>
      </c>
      <c r="H328" s="46">
        <v>6314.215</v>
      </c>
    </row>
    <row r="329" spans="1:8" ht="12.75">
      <c r="A329" s="5" t="s">
        <v>11</v>
      </c>
      <c r="B329" s="34" t="s">
        <v>591</v>
      </c>
      <c r="C329" s="45">
        <v>1926.85</v>
      </c>
      <c r="D329" s="6">
        <v>110.533</v>
      </c>
      <c r="E329" s="6">
        <v>0</v>
      </c>
      <c r="F329" s="6">
        <v>0</v>
      </c>
      <c r="G329" s="7">
        <f t="shared" si="51"/>
        <v>694.4770000000002</v>
      </c>
      <c r="H329" s="46">
        <v>2731.86</v>
      </c>
    </row>
    <row r="330" spans="1:8" ht="12.75">
      <c r="A330" s="5" t="s">
        <v>12</v>
      </c>
      <c r="B330" s="34" t="s">
        <v>592</v>
      </c>
      <c r="C330" s="45">
        <v>2960.222</v>
      </c>
      <c r="D330" s="6">
        <v>76.356</v>
      </c>
      <c r="E330" s="6">
        <v>138.343</v>
      </c>
      <c r="F330" s="6">
        <v>9349.917</v>
      </c>
      <c r="G330" s="7">
        <f t="shared" si="51"/>
        <v>1568.2829999999994</v>
      </c>
      <c r="H330" s="46">
        <v>14093.121</v>
      </c>
    </row>
    <row r="331" spans="1:8" ht="12.75">
      <c r="A331" s="5" t="s">
        <v>13</v>
      </c>
      <c r="B331" s="34" t="s">
        <v>593</v>
      </c>
      <c r="C331" s="45">
        <v>2197.815</v>
      </c>
      <c r="D331" s="6">
        <v>74.08</v>
      </c>
      <c r="E331" s="6">
        <v>171.447</v>
      </c>
      <c r="F331" s="6">
        <v>612.36</v>
      </c>
      <c r="G331" s="7">
        <f t="shared" si="51"/>
        <v>1567.6949999999997</v>
      </c>
      <c r="H331" s="46">
        <v>4623.397</v>
      </c>
    </row>
    <row r="332" spans="1:8" ht="12.75">
      <c r="A332" s="5" t="s">
        <v>14</v>
      </c>
      <c r="B332" s="34" t="s">
        <v>594</v>
      </c>
      <c r="C332" s="45">
        <v>1403.443</v>
      </c>
      <c r="D332" s="6">
        <v>74.417</v>
      </c>
      <c r="E332" s="6">
        <v>0.25</v>
      </c>
      <c r="F332" s="6">
        <v>13.184</v>
      </c>
      <c r="G332" s="7">
        <f t="shared" si="51"/>
        <v>591.59</v>
      </c>
      <c r="H332" s="46">
        <v>2082.884</v>
      </c>
    </row>
    <row r="333" spans="1:8" ht="12.75">
      <c r="A333" s="5" t="s">
        <v>15</v>
      </c>
      <c r="B333" s="34" t="s">
        <v>595</v>
      </c>
      <c r="C333" s="45">
        <v>1439.93</v>
      </c>
      <c r="D333" s="6">
        <v>126.62</v>
      </c>
      <c r="E333" s="6">
        <v>0</v>
      </c>
      <c r="F333" s="6">
        <v>6.7</v>
      </c>
      <c r="G333" s="7">
        <f t="shared" si="51"/>
        <v>738.2209999999999</v>
      </c>
      <c r="H333" s="46">
        <v>2311.471</v>
      </c>
    </row>
    <row r="334" spans="1:8" ht="12.75">
      <c r="A334" s="5" t="s">
        <v>16</v>
      </c>
      <c r="B334" s="34" t="s">
        <v>596</v>
      </c>
      <c r="C334" s="45">
        <v>1547.347</v>
      </c>
      <c r="D334" s="6">
        <v>73.358</v>
      </c>
      <c r="E334" s="6">
        <v>4.554</v>
      </c>
      <c r="F334" s="6">
        <v>0</v>
      </c>
      <c r="G334" s="7">
        <f t="shared" si="51"/>
        <v>752.6970000000002</v>
      </c>
      <c r="H334" s="46">
        <v>2377.956</v>
      </c>
    </row>
    <row r="335" spans="1:8" ht="12.75">
      <c r="A335" s="5" t="s">
        <v>17</v>
      </c>
      <c r="B335" s="34" t="s">
        <v>597</v>
      </c>
      <c r="C335" s="45">
        <v>1268.634</v>
      </c>
      <c r="D335" s="6">
        <v>246.777</v>
      </c>
      <c r="E335" s="6">
        <v>27.236</v>
      </c>
      <c r="F335" s="6">
        <v>0</v>
      </c>
      <c r="G335" s="7">
        <f t="shared" si="51"/>
        <v>605.2519999999998</v>
      </c>
      <c r="H335" s="46">
        <v>2147.899</v>
      </c>
    </row>
    <row r="336" spans="1:8" ht="12.75">
      <c r="A336" s="5" t="s">
        <v>18</v>
      </c>
      <c r="B336" s="34" t="s">
        <v>598</v>
      </c>
      <c r="C336" s="45">
        <v>2044.509</v>
      </c>
      <c r="D336" s="6">
        <v>147.672</v>
      </c>
      <c r="E336" s="6">
        <v>452.39</v>
      </c>
      <c r="F336" s="6">
        <v>38.22</v>
      </c>
      <c r="G336" s="7">
        <f t="shared" si="51"/>
        <v>738.8959999999998</v>
      </c>
      <c r="H336" s="46">
        <v>3421.687</v>
      </c>
    </row>
    <row r="337" spans="1:8" ht="12.75">
      <c r="A337" s="5" t="s">
        <v>19</v>
      </c>
      <c r="B337" s="34" t="s">
        <v>355</v>
      </c>
      <c r="C337" s="45">
        <v>3096.059</v>
      </c>
      <c r="D337" s="6">
        <v>189.768</v>
      </c>
      <c r="E337" s="6">
        <v>47.315</v>
      </c>
      <c r="F337" s="6">
        <v>297.571</v>
      </c>
      <c r="G337" s="7">
        <f t="shared" si="51"/>
        <v>2894.007</v>
      </c>
      <c r="H337" s="46">
        <v>6524.72</v>
      </c>
    </row>
    <row r="338" spans="1:8" ht="12.75">
      <c r="A338" s="4">
        <v>26</v>
      </c>
      <c r="B338" s="18" t="s">
        <v>599</v>
      </c>
      <c r="C338" s="87">
        <f aca="true" t="shared" si="52" ref="C338:H338">SUM(C339:C347)</f>
        <v>17512.196</v>
      </c>
      <c r="D338" s="19">
        <f t="shared" si="52"/>
        <v>998.578</v>
      </c>
      <c r="E338" s="19">
        <f t="shared" si="52"/>
        <v>701.6620000000001</v>
      </c>
      <c r="F338" s="19">
        <f t="shared" si="52"/>
        <v>661.4769999999999</v>
      </c>
      <c r="G338" s="19">
        <f t="shared" si="52"/>
        <v>5885.392000000002</v>
      </c>
      <c r="H338" s="52">
        <f t="shared" si="52"/>
        <v>25759.305000000004</v>
      </c>
    </row>
    <row r="339" spans="1:8" ht="12.75">
      <c r="A339" s="5" t="s">
        <v>20</v>
      </c>
      <c r="B339" s="34" t="s">
        <v>600</v>
      </c>
      <c r="C339" s="45">
        <v>3614.215</v>
      </c>
      <c r="D339" s="6">
        <v>344.319</v>
      </c>
      <c r="E339" s="6">
        <v>212.557</v>
      </c>
      <c r="F339" s="6">
        <v>50.156</v>
      </c>
      <c r="G339" s="7">
        <f aca="true" t="shared" si="53" ref="G339:G347">H339-C339-D339-E339-F339</f>
        <v>2386.6970000000006</v>
      </c>
      <c r="H339" s="46">
        <v>6607.944</v>
      </c>
    </row>
    <row r="340" spans="1:8" ht="12.75">
      <c r="A340" s="5" t="s">
        <v>21</v>
      </c>
      <c r="B340" s="34" t="s">
        <v>601</v>
      </c>
      <c r="C340" s="45">
        <v>1688.608</v>
      </c>
      <c r="D340" s="6">
        <v>78.952</v>
      </c>
      <c r="E340" s="6">
        <v>13.744</v>
      </c>
      <c r="F340" s="6">
        <v>0</v>
      </c>
      <c r="G340" s="7">
        <f t="shared" si="53"/>
        <v>580.2210000000001</v>
      </c>
      <c r="H340" s="46">
        <v>2361.525</v>
      </c>
    </row>
    <row r="341" spans="1:8" ht="12.75">
      <c r="A341" s="5" t="s">
        <v>22</v>
      </c>
      <c r="B341" s="34" t="s">
        <v>602</v>
      </c>
      <c r="C341" s="45">
        <v>1286.635</v>
      </c>
      <c r="D341" s="6">
        <v>64.458</v>
      </c>
      <c r="E341" s="6">
        <v>0</v>
      </c>
      <c r="F341" s="6">
        <v>106.395</v>
      </c>
      <c r="G341" s="7">
        <f t="shared" si="53"/>
        <v>231.89700000000005</v>
      </c>
      <c r="H341" s="46">
        <v>1689.385</v>
      </c>
    </row>
    <row r="342" spans="1:8" ht="12.75">
      <c r="A342" s="5" t="s">
        <v>23</v>
      </c>
      <c r="B342" s="34" t="s">
        <v>603</v>
      </c>
      <c r="C342" s="45">
        <v>2124.29</v>
      </c>
      <c r="D342" s="6">
        <v>221.731</v>
      </c>
      <c r="E342" s="6">
        <v>0</v>
      </c>
      <c r="F342" s="6">
        <v>0</v>
      </c>
      <c r="G342" s="7">
        <f t="shared" si="53"/>
        <v>1418.2769999999998</v>
      </c>
      <c r="H342" s="46">
        <v>3764.298</v>
      </c>
    </row>
    <row r="343" spans="1:8" ht="12.75">
      <c r="A343" s="5" t="s">
        <v>24</v>
      </c>
      <c r="B343" s="34" t="s">
        <v>604</v>
      </c>
      <c r="C343" s="45">
        <v>2330.2999999999997</v>
      </c>
      <c r="D343" s="6">
        <v>65.91</v>
      </c>
      <c r="E343" s="6">
        <v>154.443</v>
      </c>
      <c r="F343" s="6">
        <v>96.597</v>
      </c>
      <c r="G343" s="7">
        <f t="shared" si="53"/>
        <v>400.89200000000017</v>
      </c>
      <c r="H343" s="46">
        <v>3048.142</v>
      </c>
    </row>
    <row r="344" spans="1:8" ht="12.75">
      <c r="A344" s="5" t="s">
        <v>25</v>
      </c>
      <c r="B344" s="34" t="s">
        <v>487</v>
      </c>
      <c r="C344" s="45">
        <v>1827.098</v>
      </c>
      <c r="D344" s="6">
        <v>14.385</v>
      </c>
      <c r="E344" s="6">
        <v>309.386</v>
      </c>
      <c r="F344" s="6">
        <v>89.6</v>
      </c>
      <c r="G344" s="7">
        <f t="shared" si="53"/>
        <v>357.62800000000027</v>
      </c>
      <c r="H344" s="46">
        <v>2598.097</v>
      </c>
    </row>
    <row r="345" spans="1:8" ht="12.75">
      <c r="A345" s="5" t="s">
        <v>26</v>
      </c>
      <c r="B345" s="34" t="s">
        <v>605</v>
      </c>
      <c r="C345" s="45">
        <v>1496.2800000000002</v>
      </c>
      <c r="D345" s="6">
        <v>35.959</v>
      </c>
      <c r="E345" s="6">
        <v>0</v>
      </c>
      <c r="F345" s="6">
        <v>81.439</v>
      </c>
      <c r="G345" s="7">
        <f t="shared" si="53"/>
        <v>152.79499999999976</v>
      </c>
      <c r="H345" s="46">
        <v>1766.473</v>
      </c>
    </row>
    <row r="346" spans="1:8" ht="12.75">
      <c r="A346" s="5" t="s">
        <v>27</v>
      </c>
      <c r="B346" s="34" t="s">
        <v>606</v>
      </c>
      <c r="C346" s="45">
        <v>1801.405</v>
      </c>
      <c r="D346" s="6">
        <v>111.611</v>
      </c>
      <c r="E346" s="6">
        <v>11.532</v>
      </c>
      <c r="F346" s="6">
        <v>39.4</v>
      </c>
      <c r="G346" s="7">
        <f t="shared" si="53"/>
        <v>182.5060000000002</v>
      </c>
      <c r="H346" s="46">
        <v>2146.454</v>
      </c>
    </row>
    <row r="347" spans="1:8" ht="12.75">
      <c r="A347" s="5" t="s">
        <v>28</v>
      </c>
      <c r="B347" s="34" t="s">
        <v>607</v>
      </c>
      <c r="C347" s="45">
        <v>1343.365</v>
      </c>
      <c r="D347" s="6">
        <v>61.253</v>
      </c>
      <c r="E347" s="6">
        <v>0</v>
      </c>
      <c r="F347" s="6">
        <v>197.89</v>
      </c>
      <c r="G347" s="7">
        <f t="shared" si="53"/>
        <v>174.4790000000001</v>
      </c>
      <c r="H347" s="46">
        <v>1776.987</v>
      </c>
    </row>
    <row r="348" spans="1:8" ht="12.75">
      <c r="A348" s="4">
        <v>27</v>
      </c>
      <c r="B348" s="18" t="s">
        <v>608</v>
      </c>
      <c r="C348" s="87">
        <f aca="true" t="shared" si="54" ref="C348:H348">SUM(C349:C357)</f>
        <v>16834.764</v>
      </c>
      <c r="D348" s="19">
        <f t="shared" si="54"/>
        <v>1557.4510000000002</v>
      </c>
      <c r="E348" s="19">
        <f t="shared" si="54"/>
        <v>1180.2030000000002</v>
      </c>
      <c r="F348" s="19">
        <f t="shared" si="54"/>
        <v>1697.012</v>
      </c>
      <c r="G348" s="19">
        <f t="shared" si="54"/>
        <v>9498.287999999997</v>
      </c>
      <c r="H348" s="52">
        <f t="shared" si="54"/>
        <v>30767.718</v>
      </c>
    </row>
    <row r="349" spans="1:8" ht="12.75">
      <c r="A349" s="5" t="s">
        <v>29</v>
      </c>
      <c r="B349" s="34" t="s">
        <v>609</v>
      </c>
      <c r="C349" s="45">
        <v>1995.483</v>
      </c>
      <c r="D349" s="6">
        <v>650.429</v>
      </c>
      <c r="E349" s="6">
        <v>997.616</v>
      </c>
      <c r="F349" s="6">
        <v>1047.902</v>
      </c>
      <c r="G349" s="7">
        <f aca="true" t="shared" si="55" ref="G349:G357">H349-C349-D349-E349-F349</f>
        <v>4381.288999999999</v>
      </c>
      <c r="H349" s="46">
        <v>9072.719</v>
      </c>
    </row>
    <row r="350" spans="1:8" ht="12.75">
      <c r="A350" s="5" t="s">
        <v>30</v>
      </c>
      <c r="B350" s="34" t="s">
        <v>610</v>
      </c>
      <c r="C350" s="45">
        <v>2721.8940000000002</v>
      </c>
      <c r="D350" s="6">
        <v>173.629</v>
      </c>
      <c r="E350" s="6">
        <v>158.005</v>
      </c>
      <c r="F350" s="6">
        <v>268.4</v>
      </c>
      <c r="G350" s="7">
        <f t="shared" si="55"/>
        <v>1062.8839999999996</v>
      </c>
      <c r="H350" s="46">
        <v>4384.812</v>
      </c>
    </row>
    <row r="351" spans="1:8" ht="12.75">
      <c r="A351" s="5" t="s">
        <v>31</v>
      </c>
      <c r="B351" s="34" t="s">
        <v>378</v>
      </c>
      <c r="C351" s="45">
        <v>3542.9500000000003</v>
      </c>
      <c r="D351" s="6">
        <v>203.573</v>
      </c>
      <c r="E351" s="6">
        <v>0</v>
      </c>
      <c r="F351" s="6">
        <v>200</v>
      </c>
      <c r="G351" s="7">
        <f t="shared" si="55"/>
        <v>974.2029999999993</v>
      </c>
      <c r="H351" s="46">
        <v>4920.726</v>
      </c>
    </row>
    <row r="352" spans="1:8" ht="12.75">
      <c r="A352" s="5" t="s">
        <v>32</v>
      </c>
      <c r="B352" s="34" t="s">
        <v>611</v>
      </c>
      <c r="C352" s="45">
        <v>1038.6</v>
      </c>
      <c r="D352" s="6">
        <v>73.941</v>
      </c>
      <c r="E352" s="6">
        <v>0</v>
      </c>
      <c r="F352" s="6">
        <v>29.3</v>
      </c>
      <c r="G352" s="7">
        <f t="shared" si="55"/>
        <v>263.2920000000001</v>
      </c>
      <c r="H352" s="46">
        <v>1405.133</v>
      </c>
    </row>
    <row r="353" spans="1:8" ht="12.75">
      <c r="A353" s="5" t="s">
        <v>33</v>
      </c>
      <c r="B353" s="34" t="s">
        <v>612</v>
      </c>
      <c r="C353" s="45">
        <v>1576.691</v>
      </c>
      <c r="D353" s="6">
        <v>79.22</v>
      </c>
      <c r="E353" s="6">
        <v>0</v>
      </c>
      <c r="F353" s="6">
        <v>1.85</v>
      </c>
      <c r="G353" s="7">
        <f t="shared" si="55"/>
        <v>240.12399999999997</v>
      </c>
      <c r="H353" s="46">
        <v>1897.885</v>
      </c>
    </row>
    <row r="354" spans="1:8" ht="12.75">
      <c r="A354" s="5" t="s">
        <v>34</v>
      </c>
      <c r="B354" s="34" t="s">
        <v>613</v>
      </c>
      <c r="C354" s="45">
        <v>1000.113</v>
      </c>
      <c r="D354" s="6">
        <v>80.934</v>
      </c>
      <c r="E354" s="6">
        <v>0</v>
      </c>
      <c r="F354" s="6">
        <v>52.81</v>
      </c>
      <c r="G354" s="7">
        <f t="shared" si="55"/>
        <v>476.34599999999995</v>
      </c>
      <c r="H354" s="46">
        <v>1610.203</v>
      </c>
    </row>
    <row r="355" spans="1:8" ht="12.75">
      <c r="A355" s="5" t="s">
        <v>35</v>
      </c>
      <c r="B355" s="34" t="s">
        <v>598</v>
      </c>
      <c r="C355" s="45">
        <v>2154.572</v>
      </c>
      <c r="D355" s="6">
        <v>176.43</v>
      </c>
      <c r="E355" s="6">
        <v>0</v>
      </c>
      <c r="F355" s="6">
        <v>41</v>
      </c>
      <c r="G355" s="7">
        <f t="shared" si="55"/>
        <v>1045.724</v>
      </c>
      <c r="H355" s="46">
        <v>3417.726</v>
      </c>
    </row>
    <row r="356" spans="1:8" ht="12.75">
      <c r="A356" s="5" t="s">
        <v>36</v>
      </c>
      <c r="B356" s="34" t="s">
        <v>614</v>
      </c>
      <c r="C356" s="45">
        <v>1954.666</v>
      </c>
      <c r="D356" s="6">
        <v>97.501</v>
      </c>
      <c r="E356" s="6">
        <v>24.582</v>
      </c>
      <c r="F356" s="6">
        <v>0</v>
      </c>
      <c r="G356" s="7">
        <f t="shared" si="55"/>
        <v>537.9709999999999</v>
      </c>
      <c r="H356" s="46">
        <v>2614.72</v>
      </c>
    </row>
    <row r="357" spans="1:8" ht="12.75">
      <c r="A357" s="5" t="s">
        <v>37</v>
      </c>
      <c r="B357" s="34" t="s">
        <v>615</v>
      </c>
      <c r="C357" s="45">
        <v>849.795</v>
      </c>
      <c r="D357" s="6">
        <v>21.794</v>
      </c>
      <c r="E357" s="6">
        <v>0</v>
      </c>
      <c r="F357" s="6">
        <v>55.75</v>
      </c>
      <c r="G357" s="7">
        <f t="shared" si="55"/>
        <v>516.4550000000002</v>
      </c>
      <c r="H357" s="46">
        <v>1443.794</v>
      </c>
    </row>
    <row r="358" spans="1:8" ht="12.75">
      <c r="A358" s="4">
        <v>28</v>
      </c>
      <c r="B358" s="18" t="s">
        <v>616</v>
      </c>
      <c r="C358" s="87">
        <f aca="true" t="shared" si="56" ref="C358:H358">SUM(C359:C376)</f>
        <v>16929.333</v>
      </c>
      <c r="D358" s="19">
        <f t="shared" si="56"/>
        <v>1554.9689999999998</v>
      </c>
      <c r="E358" s="19">
        <f t="shared" si="56"/>
        <v>917.889</v>
      </c>
      <c r="F358" s="19">
        <f t="shared" si="56"/>
        <v>1405.0510000000002</v>
      </c>
      <c r="G358" s="19">
        <f t="shared" si="56"/>
        <v>24490.214</v>
      </c>
      <c r="H358" s="52">
        <f t="shared" si="56"/>
        <v>45297.456</v>
      </c>
    </row>
    <row r="359" spans="1:8" ht="12.75">
      <c r="A359" s="5" t="s">
        <v>38</v>
      </c>
      <c r="B359" s="34" t="s">
        <v>617</v>
      </c>
      <c r="C359" s="45">
        <v>827.102</v>
      </c>
      <c r="D359" s="6">
        <v>46.05</v>
      </c>
      <c r="E359" s="6">
        <v>156.516</v>
      </c>
      <c r="F359" s="6">
        <v>0</v>
      </c>
      <c r="G359" s="7">
        <f aca="true" t="shared" si="57" ref="G359:G376">H359-C359-D359-E359-F359</f>
        <v>441.3190000000002</v>
      </c>
      <c r="H359" s="46">
        <v>1470.987</v>
      </c>
    </row>
    <row r="360" spans="1:8" ht="12.75">
      <c r="A360" s="5" t="s">
        <v>39</v>
      </c>
      <c r="B360" s="34" t="s">
        <v>312</v>
      </c>
      <c r="C360" s="45">
        <v>936.991</v>
      </c>
      <c r="D360" s="6">
        <v>203.036</v>
      </c>
      <c r="E360" s="6">
        <v>34.543</v>
      </c>
      <c r="F360" s="6">
        <v>10.74</v>
      </c>
      <c r="G360" s="7">
        <f t="shared" si="57"/>
        <v>1185.4360000000001</v>
      </c>
      <c r="H360" s="46">
        <v>2370.746</v>
      </c>
    </row>
    <row r="361" spans="1:8" ht="12.75">
      <c r="A361" s="5" t="s">
        <v>40</v>
      </c>
      <c r="B361" s="34" t="s">
        <v>618</v>
      </c>
      <c r="C361" s="45">
        <v>630.2439999999999</v>
      </c>
      <c r="D361" s="6">
        <v>27.26</v>
      </c>
      <c r="E361" s="6">
        <v>0</v>
      </c>
      <c r="F361" s="6">
        <v>0</v>
      </c>
      <c r="G361" s="7">
        <f t="shared" si="57"/>
        <v>884.6280000000002</v>
      </c>
      <c r="H361" s="46">
        <v>1542.132</v>
      </c>
    </row>
    <row r="362" spans="1:8" ht="12.75">
      <c r="A362" s="5" t="s">
        <v>41</v>
      </c>
      <c r="B362" s="34" t="s">
        <v>619</v>
      </c>
      <c r="C362" s="45">
        <v>710.0260000000001</v>
      </c>
      <c r="D362" s="6">
        <v>20.95</v>
      </c>
      <c r="E362" s="6">
        <v>4.434</v>
      </c>
      <c r="F362" s="6">
        <v>200.992</v>
      </c>
      <c r="G362" s="7">
        <f t="shared" si="57"/>
        <v>912.4469999999999</v>
      </c>
      <c r="H362" s="46">
        <v>1848.849</v>
      </c>
    </row>
    <row r="363" spans="1:8" ht="12.75">
      <c r="A363" s="5" t="s">
        <v>42</v>
      </c>
      <c r="B363" s="34" t="s">
        <v>620</v>
      </c>
      <c r="C363" s="45">
        <v>1403.969</v>
      </c>
      <c r="D363" s="6">
        <v>299.636</v>
      </c>
      <c r="E363" s="6">
        <v>29.051</v>
      </c>
      <c r="F363" s="6">
        <v>0</v>
      </c>
      <c r="G363" s="7">
        <f t="shared" si="57"/>
        <v>1030.5120000000002</v>
      </c>
      <c r="H363" s="46">
        <v>2763.168</v>
      </c>
    </row>
    <row r="364" spans="1:8" ht="12.75">
      <c r="A364" s="5" t="s">
        <v>43</v>
      </c>
      <c r="B364" s="34" t="s">
        <v>349</v>
      </c>
      <c r="C364" s="45">
        <v>1006.563</v>
      </c>
      <c r="D364" s="6">
        <v>44.34</v>
      </c>
      <c r="E364" s="6">
        <v>80.989</v>
      </c>
      <c r="F364" s="6">
        <v>0</v>
      </c>
      <c r="G364" s="7">
        <f t="shared" si="57"/>
        <v>1427.738</v>
      </c>
      <c r="H364" s="46">
        <v>2559.63</v>
      </c>
    </row>
    <row r="365" spans="1:8" ht="12.75">
      <c r="A365" s="5" t="s">
        <v>44</v>
      </c>
      <c r="B365" s="34" t="s">
        <v>621</v>
      </c>
      <c r="C365" s="45">
        <v>833.113</v>
      </c>
      <c r="D365" s="6">
        <v>13.377</v>
      </c>
      <c r="E365" s="6">
        <v>0</v>
      </c>
      <c r="F365" s="6">
        <v>421.619</v>
      </c>
      <c r="G365" s="7">
        <f t="shared" si="57"/>
        <v>1314.6530000000002</v>
      </c>
      <c r="H365" s="46">
        <v>2582.762</v>
      </c>
    </row>
    <row r="366" spans="1:8" ht="12.75">
      <c r="A366" s="5" t="s">
        <v>45</v>
      </c>
      <c r="B366" s="34" t="s">
        <v>622</v>
      </c>
      <c r="C366" s="45">
        <v>666.539</v>
      </c>
      <c r="D366" s="6">
        <v>0</v>
      </c>
      <c r="E366" s="6">
        <v>114.947</v>
      </c>
      <c r="F366" s="6">
        <v>0</v>
      </c>
      <c r="G366" s="7">
        <f t="shared" si="57"/>
        <v>985.3149999999999</v>
      </c>
      <c r="H366" s="46">
        <v>1766.801</v>
      </c>
    </row>
    <row r="367" spans="1:8" ht="12.75">
      <c r="A367" s="5" t="s">
        <v>46</v>
      </c>
      <c r="B367" s="34" t="s">
        <v>623</v>
      </c>
      <c r="C367" s="45">
        <v>709.4459999999999</v>
      </c>
      <c r="D367" s="6">
        <v>44.73</v>
      </c>
      <c r="E367" s="6">
        <v>0</v>
      </c>
      <c r="F367" s="6">
        <v>0</v>
      </c>
      <c r="G367" s="7">
        <f t="shared" si="57"/>
        <v>1432.6910000000003</v>
      </c>
      <c r="H367" s="46">
        <v>2186.867</v>
      </c>
    </row>
    <row r="368" spans="1:8" ht="12.75">
      <c r="A368" s="5" t="s">
        <v>47</v>
      </c>
      <c r="B368" s="34" t="s">
        <v>624</v>
      </c>
      <c r="C368" s="45">
        <v>762.688</v>
      </c>
      <c r="D368" s="6">
        <v>74.122</v>
      </c>
      <c r="E368" s="6">
        <v>37.247</v>
      </c>
      <c r="F368" s="6">
        <v>0</v>
      </c>
      <c r="G368" s="7">
        <f t="shared" si="57"/>
        <v>1116.895</v>
      </c>
      <c r="H368" s="46">
        <v>1990.952</v>
      </c>
    </row>
    <row r="369" spans="1:8" ht="12.75">
      <c r="A369" s="5" t="s">
        <v>48</v>
      </c>
      <c r="B369" s="34" t="s">
        <v>625</v>
      </c>
      <c r="C369" s="45">
        <v>925.5840000000001</v>
      </c>
      <c r="D369" s="6">
        <v>63.405</v>
      </c>
      <c r="E369" s="6">
        <v>189.949</v>
      </c>
      <c r="F369" s="6">
        <v>200</v>
      </c>
      <c r="G369" s="7">
        <f t="shared" si="57"/>
        <v>905.982</v>
      </c>
      <c r="H369" s="46">
        <v>2284.92</v>
      </c>
    </row>
    <row r="370" spans="1:8" ht="12.75">
      <c r="A370" s="5" t="s">
        <v>49</v>
      </c>
      <c r="B370" s="34" t="s">
        <v>353</v>
      </c>
      <c r="C370" s="45">
        <v>810.892</v>
      </c>
      <c r="D370" s="6">
        <v>34.014</v>
      </c>
      <c r="E370" s="6">
        <v>10</v>
      </c>
      <c r="F370" s="6">
        <v>0</v>
      </c>
      <c r="G370" s="7">
        <f t="shared" si="57"/>
        <v>1051.479</v>
      </c>
      <c r="H370" s="46">
        <v>1906.385</v>
      </c>
    </row>
    <row r="371" spans="1:8" ht="12.75">
      <c r="A371" s="5" t="s">
        <v>50</v>
      </c>
      <c r="B371" s="34" t="s">
        <v>626</v>
      </c>
      <c r="C371" s="45">
        <v>794.8430000000001</v>
      </c>
      <c r="D371" s="6">
        <v>38.101</v>
      </c>
      <c r="E371" s="6">
        <v>4.048</v>
      </c>
      <c r="F371" s="6">
        <v>0</v>
      </c>
      <c r="G371" s="7">
        <f t="shared" si="57"/>
        <v>878.8359999999999</v>
      </c>
      <c r="H371" s="46">
        <v>1715.828</v>
      </c>
    </row>
    <row r="372" spans="1:8" ht="12.75">
      <c r="A372" s="5" t="s">
        <v>51</v>
      </c>
      <c r="B372" s="34" t="s">
        <v>627</v>
      </c>
      <c r="C372" s="45">
        <v>2399.308</v>
      </c>
      <c r="D372" s="6">
        <v>262.171</v>
      </c>
      <c r="E372" s="6">
        <v>96.186</v>
      </c>
      <c r="F372" s="6">
        <v>500</v>
      </c>
      <c r="G372" s="7">
        <f t="shared" si="57"/>
        <v>4519.569</v>
      </c>
      <c r="H372" s="46">
        <v>7777.234</v>
      </c>
    </row>
    <row r="373" spans="1:8" ht="12.75">
      <c r="A373" s="5" t="s">
        <v>52</v>
      </c>
      <c r="B373" s="34" t="s">
        <v>545</v>
      </c>
      <c r="C373" s="45">
        <v>1427.2649999999999</v>
      </c>
      <c r="D373" s="6">
        <v>254.375</v>
      </c>
      <c r="E373" s="6">
        <v>0</v>
      </c>
      <c r="F373" s="6">
        <v>0</v>
      </c>
      <c r="G373" s="7">
        <f t="shared" si="57"/>
        <v>2289.723</v>
      </c>
      <c r="H373" s="46">
        <v>3971.363</v>
      </c>
    </row>
    <row r="374" spans="1:8" ht="12.75">
      <c r="A374" s="5" t="s">
        <v>53</v>
      </c>
      <c r="B374" s="34" t="s">
        <v>628</v>
      </c>
      <c r="C374" s="45">
        <v>828.651</v>
      </c>
      <c r="D374" s="6">
        <v>55.898</v>
      </c>
      <c r="E374" s="6">
        <v>0.382</v>
      </c>
      <c r="F374" s="6">
        <v>1</v>
      </c>
      <c r="G374" s="7">
        <f t="shared" si="57"/>
        <v>1480.9890000000003</v>
      </c>
      <c r="H374" s="46">
        <v>2366.92</v>
      </c>
    </row>
    <row r="375" spans="1:8" ht="12.75">
      <c r="A375" s="5" t="s">
        <v>54</v>
      </c>
      <c r="B375" s="34" t="s">
        <v>629</v>
      </c>
      <c r="C375" s="45">
        <v>547.187</v>
      </c>
      <c r="D375" s="6">
        <v>29.327</v>
      </c>
      <c r="E375" s="6">
        <v>14</v>
      </c>
      <c r="F375" s="6">
        <v>39.2</v>
      </c>
      <c r="G375" s="7">
        <f t="shared" si="57"/>
        <v>1566.147</v>
      </c>
      <c r="H375" s="46">
        <v>2195.861</v>
      </c>
    </row>
    <row r="376" spans="1:8" ht="12.75">
      <c r="A376" s="5" t="s">
        <v>55</v>
      </c>
      <c r="B376" s="34" t="s">
        <v>630</v>
      </c>
      <c r="C376" s="45">
        <v>708.922</v>
      </c>
      <c r="D376" s="6">
        <v>44.177</v>
      </c>
      <c r="E376" s="6">
        <v>145.597</v>
      </c>
      <c r="F376" s="6">
        <v>31.5</v>
      </c>
      <c r="G376" s="7">
        <f t="shared" si="57"/>
        <v>1065.855</v>
      </c>
      <c r="H376" s="46">
        <v>1996.051</v>
      </c>
    </row>
    <row r="377" spans="1:8" ht="12.75">
      <c r="A377" s="36"/>
      <c r="B377" s="15" t="s">
        <v>632</v>
      </c>
      <c r="C377" s="106">
        <f aca="true" t="shared" si="58" ref="C377:H377">C34+C49+C57+C71+C87+C96+C110+C121+C138+C149+C160+C178+C187+C196+C204+C216+C230+C242+C251+C262+C278+C290+C298+C316+C326+C338+C348+C358</f>
        <v>627619.7770000001</v>
      </c>
      <c r="D377" s="107">
        <f t="shared" si="58"/>
        <v>77238.477</v>
      </c>
      <c r="E377" s="107">
        <f t="shared" si="58"/>
        <v>47647.055000000015</v>
      </c>
      <c r="F377" s="107">
        <f t="shared" si="58"/>
        <v>152867.65200000003</v>
      </c>
      <c r="G377" s="107">
        <f t="shared" si="58"/>
        <v>496018.7489999999</v>
      </c>
      <c r="H377" s="17">
        <f t="shared" si="58"/>
        <v>1401391.71</v>
      </c>
    </row>
    <row r="378" spans="1:8" ht="16.5" customHeight="1">
      <c r="A378" s="1" t="s">
        <v>664</v>
      </c>
      <c r="B378" s="33" t="s">
        <v>665</v>
      </c>
      <c r="C378" s="45">
        <v>798275.2069999999</v>
      </c>
      <c r="D378" s="6">
        <v>67767.326</v>
      </c>
      <c r="E378" s="6">
        <v>213053.949</v>
      </c>
      <c r="F378" s="6">
        <v>296751.464</v>
      </c>
      <c r="G378" s="7">
        <f>H378-C378-D378-E378-F378</f>
        <v>321266.09300000017</v>
      </c>
      <c r="H378" s="46">
        <v>1697114.039</v>
      </c>
    </row>
    <row r="379" spans="1:8" ht="12.75">
      <c r="A379" s="1" t="s">
        <v>666</v>
      </c>
      <c r="B379" s="33" t="s">
        <v>667</v>
      </c>
      <c r="C379" s="45">
        <v>519386.279</v>
      </c>
      <c r="D379" s="6">
        <v>146490.552</v>
      </c>
      <c r="E379" s="6">
        <v>908830.812</v>
      </c>
      <c r="F379" s="6">
        <v>595080.051</v>
      </c>
      <c r="G379" s="7">
        <f>H379-C379-D379-E379-F379</f>
        <v>4437856.297</v>
      </c>
      <c r="H379" s="46">
        <v>6607643.991</v>
      </c>
    </row>
    <row r="380" spans="1:8" ht="16.5" customHeight="1">
      <c r="A380" s="1" t="s">
        <v>668</v>
      </c>
      <c r="B380" s="33" t="s">
        <v>669</v>
      </c>
      <c r="C380" s="45">
        <v>123010.56</v>
      </c>
      <c r="D380" s="6">
        <v>9377.872</v>
      </c>
      <c r="E380" s="6">
        <v>95913.488</v>
      </c>
      <c r="F380" s="6">
        <v>1548.155</v>
      </c>
      <c r="G380" s="7">
        <f>H380-C380-D380-E380-F380</f>
        <v>320314.967</v>
      </c>
      <c r="H380" s="46">
        <v>550165.042</v>
      </c>
    </row>
    <row r="381" spans="1:8" ht="12.75">
      <c r="A381" s="1" t="s">
        <v>670</v>
      </c>
      <c r="B381" s="33" t="s">
        <v>671</v>
      </c>
      <c r="C381" s="45">
        <v>18593.779</v>
      </c>
      <c r="D381" s="6">
        <v>1974.051</v>
      </c>
      <c r="E381" s="6">
        <v>15033.142</v>
      </c>
      <c r="F381" s="6">
        <v>422.725</v>
      </c>
      <c r="G381" s="7">
        <f>H381-C381-D381-E381-F381</f>
        <v>163488.76799999998</v>
      </c>
      <c r="H381" s="46">
        <v>199512.465</v>
      </c>
    </row>
    <row r="382" spans="1:8" ht="13.5" thickBot="1">
      <c r="A382" s="61" t="s">
        <v>672</v>
      </c>
      <c r="B382" s="62" t="s">
        <v>673</v>
      </c>
      <c r="C382" s="102">
        <v>85782.114</v>
      </c>
      <c r="D382" s="57">
        <v>5112.393</v>
      </c>
      <c r="E382" s="57">
        <v>12125.418</v>
      </c>
      <c r="F382" s="57">
        <v>589.43</v>
      </c>
      <c r="G382" s="58">
        <f>H382-C382-D382-E382-F382</f>
        <v>101378.828</v>
      </c>
      <c r="H382" s="59">
        <v>204988.183</v>
      </c>
    </row>
    <row r="383" spans="1:8" ht="19.5" customHeight="1">
      <c r="A383" s="66"/>
      <c r="B383" s="67" t="s">
        <v>674</v>
      </c>
      <c r="C383" s="81">
        <f aca="true" t="shared" si="59" ref="C383:H383">SUM(C378:C382)</f>
        <v>1545047.9390000002</v>
      </c>
      <c r="D383" s="69">
        <f t="shared" si="59"/>
        <v>230722.19400000002</v>
      </c>
      <c r="E383" s="69">
        <f t="shared" si="59"/>
        <v>1244956.809</v>
      </c>
      <c r="F383" s="69">
        <f t="shared" si="59"/>
        <v>894391.825</v>
      </c>
      <c r="G383" s="69">
        <f t="shared" si="59"/>
        <v>5344304.953000001</v>
      </c>
      <c r="H383" s="70">
        <f t="shared" si="59"/>
        <v>9259423.72</v>
      </c>
    </row>
    <row r="384" spans="1:8" ht="22.5" customHeight="1" thickBot="1">
      <c r="A384" s="37"/>
      <c r="B384" s="38" t="s">
        <v>675</v>
      </c>
      <c r="C384" s="82">
        <f aca="true" t="shared" si="60" ref="C384:H384">C383+C377+C33</f>
        <v>6446343.780000001</v>
      </c>
      <c r="D384" s="54">
        <f t="shared" si="60"/>
        <v>578414.4550000001</v>
      </c>
      <c r="E384" s="54">
        <f t="shared" si="60"/>
        <v>1887016.0389999999</v>
      </c>
      <c r="F384" s="54">
        <f t="shared" si="60"/>
        <v>1591746.017</v>
      </c>
      <c r="G384" s="54">
        <f t="shared" si="60"/>
        <v>8311210.351000001</v>
      </c>
      <c r="H384" s="55">
        <f t="shared" si="60"/>
        <v>18814730.642</v>
      </c>
    </row>
  </sheetData>
  <sheetProtection/>
  <mergeCells count="4">
    <mergeCell ref="A2:A3"/>
    <mergeCell ref="B2:B3"/>
    <mergeCell ref="C2:H2"/>
    <mergeCell ref="A1:H1"/>
  </mergeCells>
  <printOptions/>
  <pageMargins left="0.11811023622047245" right="0.31496062992125984" top="0.15748031496062992" bottom="0.15748031496062992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3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220" sqref="G220"/>
    </sheetView>
  </sheetViews>
  <sheetFormatPr defaultColWidth="9.00390625" defaultRowHeight="12.75"/>
  <cols>
    <col min="1" max="1" width="5.625" style="0" customWidth="1"/>
    <col min="2" max="2" width="34.25390625" style="0" customWidth="1"/>
    <col min="4" max="4" width="10.00390625" style="0" customWidth="1"/>
    <col min="5" max="5" width="10.125" style="0" customWidth="1"/>
    <col min="6" max="6" width="11.75390625" style="0" customWidth="1"/>
    <col min="8" max="8" width="11.25390625" style="0" customWidth="1"/>
    <col min="11" max="11" width="10.625" style="0" customWidth="1"/>
    <col min="12" max="12" width="11.25390625" style="0" customWidth="1"/>
    <col min="14" max="14" width="12.625" style="0" customWidth="1"/>
  </cols>
  <sheetData>
    <row r="1" spans="1:19" ht="19.5" thickBot="1">
      <c r="A1" s="115" t="s">
        <v>694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20" ht="14.25">
      <c r="A2" s="109"/>
      <c r="B2" s="111" t="s">
        <v>633</v>
      </c>
      <c r="C2" s="116" t="s">
        <v>692</v>
      </c>
      <c r="D2" s="113"/>
      <c r="E2" s="113"/>
      <c r="F2" s="113"/>
      <c r="G2" s="113"/>
      <c r="H2" s="114"/>
      <c r="I2" s="116" t="s">
        <v>693</v>
      </c>
      <c r="J2" s="113"/>
      <c r="K2" s="113"/>
      <c r="L2" s="113"/>
      <c r="M2" s="113"/>
      <c r="N2" s="114"/>
      <c r="O2" s="117" t="s">
        <v>682</v>
      </c>
      <c r="P2" s="117"/>
      <c r="Q2" s="117"/>
      <c r="R2" s="117"/>
      <c r="S2" s="117"/>
      <c r="T2" s="118"/>
    </row>
    <row r="3" spans="1:20" ht="57" thickBot="1">
      <c r="A3" s="110"/>
      <c r="B3" s="112"/>
      <c r="C3" s="20" t="s">
        <v>677</v>
      </c>
      <c r="D3" s="21" t="s">
        <v>678</v>
      </c>
      <c r="E3" s="21" t="s">
        <v>679</v>
      </c>
      <c r="F3" s="21" t="s">
        <v>680</v>
      </c>
      <c r="G3" s="22" t="s">
        <v>634</v>
      </c>
      <c r="H3" s="23" t="s">
        <v>635</v>
      </c>
      <c r="I3" s="103" t="s">
        <v>677</v>
      </c>
      <c r="J3" s="24" t="s">
        <v>681</v>
      </c>
      <c r="K3" s="24" t="s">
        <v>679</v>
      </c>
      <c r="L3" s="24" t="s">
        <v>680</v>
      </c>
      <c r="M3" s="22" t="s">
        <v>634</v>
      </c>
      <c r="N3" s="25" t="s">
        <v>635</v>
      </c>
      <c r="O3" s="48" t="s">
        <v>677</v>
      </c>
      <c r="P3" s="21" t="s">
        <v>678</v>
      </c>
      <c r="Q3" s="21" t="s">
        <v>679</v>
      </c>
      <c r="R3" s="21" t="s">
        <v>680</v>
      </c>
      <c r="S3" s="22" t="s">
        <v>634</v>
      </c>
      <c r="T3" s="23" t="s">
        <v>635</v>
      </c>
    </row>
    <row r="4" spans="1:20" ht="13.5" thickBot="1">
      <c r="A4" s="26">
        <v>1</v>
      </c>
      <c r="B4" s="27">
        <v>2</v>
      </c>
      <c r="C4" s="97">
        <v>3</v>
      </c>
      <c r="D4" s="28">
        <v>4</v>
      </c>
      <c r="E4" s="28">
        <v>5</v>
      </c>
      <c r="F4" s="28">
        <v>6</v>
      </c>
      <c r="G4" s="28">
        <v>7</v>
      </c>
      <c r="H4" s="98">
        <v>8</v>
      </c>
      <c r="I4" s="97">
        <v>9</v>
      </c>
      <c r="J4" s="28">
        <v>10</v>
      </c>
      <c r="K4" s="28">
        <v>11</v>
      </c>
      <c r="L4" s="28">
        <v>12</v>
      </c>
      <c r="M4" s="28">
        <v>13</v>
      </c>
      <c r="N4" s="29">
        <v>14</v>
      </c>
      <c r="O4" s="49">
        <v>15</v>
      </c>
      <c r="P4" s="44">
        <v>16</v>
      </c>
      <c r="Q4" s="44">
        <v>17</v>
      </c>
      <c r="R4" s="44">
        <v>18</v>
      </c>
      <c r="S4" s="44">
        <v>19</v>
      </c>
      <c r="T4" s="29">
        <v>20</v>
      </c>
    </row>
    <row r="5" spans="1:20" ht="27" customHeight="1" hidden="1">
      <c r="A5" s="30">
        <v>1</v>
      </c>
      <c r="B5" s="41" t="s">
        <v>636</v>
      </c>
      <c r="C5" s="94">
        <f>'2019'!C5</f>
        <v>179309.047</v>
      </c>
      <c r="D5" s="95">
        <f>'2019'!D5</f>
        <v>10947.797</v>
      </c>
      <c r="E5" s="95">
        <f>'2019'!E5</f>
        <v>21915.245</v>
      </c>
      <c r="F5" s="95">
        <f>'2019'!F5</f>
        <v>17430.845</v>
      </c>
      <c r="G5" s="95">
        <f>'2019'!G5</f>
        <v>53526.92099999999</v>
      </c>
      <c r="H5" s="96">
        <f>'2019'!H5</f>
        <v>283129.855</v>
      </c>
      <c r="I5" s="104">
        <v>188258.924</v>
      </c>
      <c r="J5" s="56">
        <v>9272.231</v>
      </c>
      <c r="K5" s="56">
        <v>39975.152</v>
      </c>
      <c r="L5" s="56">
        <v>7188.042</v>
      </c>
      <c r="M5" s="60">
        <f>N5-I5-J5-K5-L5</f>
        <v>62051.531</v>
      </c>
      <c r="N5" s="105">
        <v>306745.88</v>
      </c>
      <c r="O5" s="76">
        <v>2566.459</v>
      </c>
      <c r="P5" s="42">
        <f aca="true" t="shared" si="0" ref="P5:T20">ROUND(J5,0)/ROUND(D5,0)*100</f>
        <v>84.69126781147241</v>
      </c>
      <c r="Q5" s="42">
        <f t="shared" si="0"/>
        <v>182.40930869267623</v>
      </c>
      <c r="R5" s="42">
        <f t="shared" si="0"/>
        <v>41.23687682863863</v>
      </c>
      <c r="S5" s="42">
        <f t="shared" si="0"/>
        <v>115.92654174528742</v>
      </c>
      <c r="T5" s="43">
        <f t="shared" si="0"/>
        <v>108.34104474976158</v>
      </c>
    </row>
    <row r="6" spans="1:20" ht="27" customHeight="1" hidden="1">
      <c r="A6" s="1">
        <v>2</v>
      </c>
      <c r="B6" s="33" t="s">
        <v>637</v>
      </c>
      <c r="C6" s="45">
        <f>'2019'!C6</f>
        <v>151713.809</v>
      </c>
      <c r="D6" s="6">
        <f>'2019'!D6</f>
        <v>8427.387</v>
      </c>
      <c r="E6" s="6">
        <f>'2019'!E6</f>
        <v>18456.549</v>
      </c>
      <c r="F6" s="6">
        <f>'2019'!F6</f>
        <v>6431.533</v>
      </c>
      <c r="G6" s="6">
        <f>'2019'!G6</f>
        <v>51100.146999999975</v>
      </c>
      <c r="H6" s="46">
        <f>'2019'!H6</f>
        <v>236129.425</v>
      </c>
      <c r="I6" s="45">
        <v>161008.424</v>
      </c>
      <c r="J6" s="6">
        <v>7497.609</v>
      </c>
      <c r="K6" s="6">
        <v>28507.713</v>
      </c>
      <c r="L6" s="6">
        <v>95623.689</v>
      </c>
      <c r="M6" s="7">
        <f aca="true" t="shared" si="1" ref="M6:M32">N6-I6-J6-K6-L6</f>
        <v>30928.37300000002</v>
      </c>
      <c r="N6" s="46">
        <v>323565.808</v>
      </c>
      <c r="O6" s="77">
        <v>20377.023</v>
      </c>
      <c r="P6" s="31">
        <f t="shared" si="0"/>
        <v>88.97591076302362</v>
      </c>
      <c r="Q6" s="31">
        <f t="shared" si="0"/>
        <v>154.456303841361</v>
      </c>
      <c r="R6" s="31">
        <f t="shared" si="0"/>
        <v>1486.6915422885572</v>
      </c>
      <c r="S6" s="31">
        <f t="shared" si="0"/>
        <v>60.52446183953033</v>
      </c>
      <c r="T6" s="32">
        <f t="shared" si="0"/>
        <v>137.0293356597453</v>
      </c>
    </row>
    <row r="7" spans="1:20" ht="18" customHeight="1" hidden="1">
      <c r="A7" s="1">
        <v>3</v>
      </c>
      <c r="B7" s="33" t="s">
        <v>638</v>
      </c>
      <c r="C7" s="45">
        <f>'2019'!C7</f>
        <v>247548.083</v>
      </c>
      <c r="D7" s="6">
        <f>'2019'!D7</f>
        <v>10881.664</v>
      </c>
      <c r="E7" s="6">
        <f>'2019'!E7</f>
        <v>26839.568</v>
      </c>
      <c r="F7" s="6">
        <f>'2019'!F7</f>
        <v>13144.419</v>
      </c>
      <c r="G7" s="6">
        <f>'2019'!G7</f>
        <v>63742.965000000004</v>
      </c>
      <c r="H7" s="46">
        <f>'2019'!H7</f>
        <v>362156.699</v>
      </c>
      <c r="I7" s="45">
        <v>249731.106</v>
      </c>
      <c r="J7" s="6">
        <v>8615.366</v>
      </c>
      <c r="K7" s="6">
        <v>45756.242</v>
      </c>
      <c r="L7" s="6">
        <v>17360.348</v>
      </c>
      <c r="M7" s="7">
        <f t="shared" si="1"/>
        <v>40576.58300000003</v>
      </c>
      <c r="N7" s="46">
        <v>362039.645</v>
      </c>
      <c r="O7" s="77">
        <v>6908.9</v>
      </c>
      <c r="P7" s="31">
        <f t="shared" si="0"/>
        <v>79.16743245726889</v>
      </c>
      <c r="Q7" s="31">
        <f t="shared" si="0"/>
        <v>170.4769001490313</v>
      </c>
      <c r="R7" s="31">
        <f t="shared" si="0"/>
        <v>132.0754716981132</v>
      </c>
      <c r="S7" s="31">
        <f t="shared" si="0"/>
        <v>63.657185887077794</v>
      </c>
      <c r="T7" s="32">
        <f t="shared" si="0"/>
        <v>99.96769356936356</v>
      </c>
    </row>
    <row r="8" spans="1:20" ht="27" customHeight="1" hidden="1">
      <c r="A8" s="1">
        <v>4</v>
      </c>
      <c r="B8" s="33" t="s">
        <v>639</v>
      </c>
      <c r="C8" s="45">
        <f>'2019'!C8</f>
        <v>178142.46999999997</v>
      </c>
      <c r="D8" s="6">
        <f>'2019'!D8</f>
        <v>13745.624</v>
      </c>
      <c r="E8" s="6">
        <f>'2019'!E8</f>
        <v>20309.718</v>
      </c>
      <c r="F8" s="6">
        <f>'2019'!F8</f>
        <v>17249.858</v>
      </c>
      <c r="G8" s="6">
        <f>'2019'!G8</f>
        <v>47986.556000000055</v>
      </c>
      <c r="H8" s="46">
        <f>'2019'!H8</f>
        <v>277434.226</v>
      </c>
      <c r="I8" s="45">
        <v>194707.99199999997</v>
      </c>
      <c r="J8" s="6">
        <v>11337.675</v>
      </c>
      <c r="K8" s="6">
        <v>33678.62</v>
      </c>
      <c r="L8" s="6">
        <v>50139.368</v>
      </c>
      <c r="M8" s="7">
        <f t="shared" si="1"/>
        <v>44860.653000000035</v>
      </c>
      <c r="N8" s="46">
        <v>334724.308</v>
      </c>
      <c r="O8" s="77">
        <v>16088.076</v>
      </c>
      <c r="P8" s="31">
        <f t="shared" si="0"/>
        <v>82.48217663320239</v>
      </c>
      <c r="Q8" s="31">
        <f t="shared" si="0"/>
        <v>165.8247168882324</v>
      </c>
      <c r="R8" s="31">
        <f t="shared" si="0"/>
        <v>290.6608695652174</v>
      </c>
      <c r="S8" s="31">
        <f t="shared" si="0"/>
        <v>93.48573572009086</v>
      </c>
      <c r="T8" s="32">
        <f t="shared" si="0"/>
        <v>120.64995638602333</v>
      </c>
    </row>
    <row r="9" spans="1:20" ht="27" customHeight="1" hidden="1">
      <c r="A9" s="1">
        <v>5</v>
      </c>
      <c r="B9" s="33" t="s">
        <v>640</v>
      </c>
      <c r="C9" s="45">
        <f>'2019'!C9</f>
        <v>139435.596</v>
      </c>
      <c r="D9" s="6">
        <f>'2019'!D9</f>
        <v>9637.476</v>
      </c>
      <c r="E9" s="6">
        <f>'2019'!E9</f>
        <v>12762.881</v>
      </c>
      <c r="F9" s="6">
        <f>'2019'!F9</f>
        <v>3968.506</v>
      </c>
      <c r="G9" s="6">
        <f>'2019'!G9</f>
        <v>47571.48600000001</v>
      </c>
      <c r="H9" s="46">
        <f>'2019'!H9</f>
        <v>213375.945</v>
      </c>
      <c r="I9" s="45">
        <v>144875.93</v>
      </c>
      <c r="J9" s="6">
        <v>8376.027</v>
      </c>
      <c r="K9" s="6">
        <v>22126.87</v>
      </c>
      <c r="L9" s="6">
        <v>33892.184</v>
      </c>
      <c r="M9" s="7">
        <f t="shared" si="1"/>
        <v>51224.65400000002</v>
      </c>
      <c r="N9" s="46">
        <v>260495.665</v>
      </c>
      <c r="O9" s="77">
        <v>1747.747</v>
      </c>
      <c r="P9" s="31">
        <f t="shared" si="0"/>
        <v>86.9150150461762</v>
      </c>
      <c r="Q9" s="31">
        <f t="shared" si="0"/>
        <v>173.36833032985973</v>
      </c>
      <c r="R9" s="31">
        <f t="shared" si="0"/>
        <v>853.917863441673</v>
      </c>
      <c r="S9" s="31">
        <f t="shared" si="0"/>
        <v>107.68115028063316</v>
      </c>
      <c r="T9" s="32">
        <f t="shared" si="0"/>
        <v>122.08308338332334</v>
      </c>
    </row>
    <row r="10" spans="1:20" ht="27" customHeight="1" hidden="1">
      <c r="A10" s="1">
        <v>6</v>
      </c>
      <c r="B10" s="33" t="s">
        <v>641</v>
      </c>
      <c r="C10" s="45">
        <f>'2019'!C10</f>
        <v>152247.55599999998</v>
      </c>
      <c r="D10" s="6">
        <f>'2019'!D10</f>
        <v>9816.522</v>
      </c>
      <c r="E10" s="6">
        <f>'2019'!E10</f>
        <v>17527.379</v>
      </c>
      <c r="F10" s="6">
        <f>'2019'!F10</f>
        <v>13709.542</v>
      </c>
      <c r="G10" s="6">
        <f>'2019'!G10</f>
        <v>53348.46000000002</v>
      </c>
      <c r="H10" s="46">
        <f>'2019'!H10</f>
        <v>246649.459</v>
      </c>
      <c r="I10" s="45">
        <v>156620.047</v>
      </c>
      <c r="J10" s="6">
        <v>8239.447</v>
      </c>
      <c r="K10" s="6">
        <v>30339.653</v>
      </c>
      <c r="L10" s="6">
        <v>21737.954</v>
      </c>
      <c r="M10" s="7">
        <f t="shared" si="1"/>
        <v>37272.831000000006</v>
      </c>
      <c r="N10" s="46">
        <v>254209.932</v>
      </c>
      <c r="O10" s="77">
        <v>0</v>
      </c>
      <c r="P10" s="31">
        <f t="shared" si="0"/>
        <v>83.92584292553732</v>
      </c>
      <c r="Q10" s="31">
        <f t="shared" si="0"/>
        <v>173.10435328350545</v>
      </c>
      <c r="R10" s="31">
        <f t="shared" si="0"/>
        <v>158.55579868708972</v>
      </c>
      <c r="S10" s="31">
        <f t="shared" si="0"/>
        <v>69.8676613931169</v>
      </c>
      <c r="T10" s="32">
        <f t="shared" si="0"/>
        <v>103.06548982562265</v>
      </c>
    </row>
    <row r="11" spans="1:20" ht="27" customHeight="1" hidden="1">
      <c r="A11" s="1">
        <v>7</v>
      </c>
      <c r="B11" s="33" t="s">
        <v>642</v>
      </c>
      <c r="C11" s="45">
        <f>'2019'!C11</f>
        <v>126303.415</v>
      </c>
      <c r="D11" s="6">
        <f>'2019'!D11</f>
        <v>6733.319</v>
      </c>
      <c r="E11" s="6">
        <f>'2019'!E11</f>
        <v>26859.837</v>
      </c>
      <c r="F11" s="6">
        <f>'2019'!F11</f>
        <v>2855.487</v>
      </c>
      <c r="G11" s="6">
        <f>'2019'!G11</f>
        <v>143604.05900000007</v>
      </c>
      <c r="H11" s="46">
        <f>'2019'!H11</f>
        <v>306356.117</v>
      </c>
      <c r="I11" s="45">
        <v>126498.97200000001</v>
      </c>
      <c r="J11" s="6">
        <v>5262.179</v>
      </c>
      <c r="K11" s="6">
        <v>50393.755</v>
      </c>
      <c r="L11" s="6">
        <v>40777.111</v>
      </c>
      <c r="M11" s="7">
        <f t="shared" si="1"/>
        <v>160666.98799999998</v>
      </c>
      <c r="N11" s="46">
        <v>383599.005</v>
      </c>
      <c r="O11" s="77">
        <v>51.599</v>
      </c>
      <c r="P11" s="31">
        <f t="shared" si="0"/>
        <v>78.1523837813753</v>
      </c>
      <c r="Q11" s="31">
        <f t="shared" si="0"/>
        <v>187.61727475800447</v>
      </c>
      <c r="R11" s="31">
        <f t="shared" si="0"/>
        <v>1428.2661996497372</v>
      </c>
      <c r="S11" s="31">
        <f t="shared" si="0"/>
        <v>111.88198100331468</v>
      </c>
      <c r="T11" s="32">
        <f t="shared" si="0"/>
        <v>125.21347713118072</v>
      </c>
    </row>
    <row r="12" spans="1:20" ht="27" customHeight="1" hidden="1">
      <c r="A12" s="1">
        <v>8</v>
      </c>
      <c r="B12" s="33" t="s">
        <v>643</v>
      </c>
      <c r="C12" s="45">
        <f>'2019'!C12</f>
        <v>176287.311</v>
      </c>
      <c r="D12" s="6">
        <f>'2019'!D12</f>
        <v>9438.542</v>
      </c>
      <c r="E12" s="6">
        <f>'2019'!E12</f>
        <v>19958.431</v>
      </c>
      <c r="F12" s="6">
        <f>'2019'!F12</f>
        <v>21514.01</v>
      </c>
      <c r="G12" s="6">
        <f>'2019'!G12</f>
        <v>42885.00199999999</v>
      </c>
      <c r="H12" s="46">
        <f>'2019'!H12</f>
        <v>270083.296</v>
      </c>
      <c r="I12" s="45">
        <v>175290.64</v>
      </c>
      <c r="J12" s="6">
        <v>7705.526</v>
      </c>
      <c r="K12" s="6">
        <v>31815.281</v>
      </c>
      <c r="L12" s="6">
        <v>12330.872</v>
      </c>
      <c r="M12" s="7">
        <f t="shared" si="1"/>
        <v>42014.880000000005</v>
      </c>
      <c r="N12" s="46">
        <v>269157.199</v>
      </c>
      <c r="O12" s="77">
        <v>6109.987</v>
      </c>
      <c r="P12" s="31">
        <f t="shared" si="0"/>
        <v>81.64000423773705</v>
      </c>
      <c r="Q12" s="31">
        <f t="shared" si="0"/>
        <v>159.40976049704378</v>
      </c>
      <c r="R12" s="31">
        <f t="shared" si="0"/>
        <v>57.31616621734684</v>
      </c>
      <c r="S12" s="31">
        <f t="shared" si="0"/>
        <v>97.97131864288212</v>
      </c>
      <c r="T12" s="32">
        <f t="shared" si="0"/>
        <v>99.65714243399252</v>
      </c>
    </row>
    <row r="13" spans="1:20" ht="27" customHeight="1" hidden="1">
      <c r="A13" s="1">
        <v>9</v>
      </c>
      <c r="B13" s="33" t="s">
        <v>644</v>
      </c>
      <c r="C13" s="45">
        <f>'2019'!C13</f>
        <v>107492.16799999999</v>
      </c>
      <c r="D13" s="6">
        <f>'2019'!D13</f>
        <v>10195.523</v>
      </c>
      <c r="E13" s="6">
        <f>'2019'!E13</f>
        <v>11034.265</v>
      </c>
      <c r="F13" s="6">
        <f>'2019'!F13</f>
        <v>16344.835</v>
      </c>
      <c r="G13" s="6">
        <f>'2019'!G13</f>
        <v>32767.169</v>
      </c>
      <c r="H13" s="46">
        <f>'2019'!H13</f>
        <v>177833.96</v>
      </c>
      <c r="I13" s="45">
        <v>109737.556</v>
      </c>
      <c r="J13" s="6">
        <v>7270.268</v>
      </c>
      <c r="K13" s="6">
        <v>19336.379</v>
      </c>
      <c r="L13" s="6">
        <v>19712.594</v>
      </c>
      <c r="M13" s="7">
        <f t="shared" si="1"/>
        <v>24955.97700000001</v>
      </c>
      <c r="N13" s="46">
        <v>181012.774</v>
      </c>
      <c r="O13" s="77">
        <v>5718.536</v>
      </c>
      <c r="P13" s="31">
        <f t="shared" si="0"/>
        <v>71.30247155747352</v>
      </c>
      <c r="Q13" s="31">
        <f t="shared" si="0"/>
        <v>175.24016675729564</v>
      </c>
      <c r="R13" s="31">
        <f t="shared" si="0"/>
        <v>120.60568981339858</v>
      </c>
      <c r="S13" s="31">
        <f t="shared" si="0"/>
        <v>76.16199224829859</v>
      </c>
      <c r="T13" s="32">
        <f t="shared" si="0"/>
        <v>101.78762216449049</v>
      </c>
    </row>
    <row r="14" spans="1:20" ht="27" customHeight="1" hidden="1">
      <c r="A14" s="1">
        <v>10</v>
      </c>
      <c r="B14" s="33" t="s">
        <v>645</v>
      </c>
      <c r="C14" s="45">
        <f>'2019'!C14</f>
        <v>217697.462</v>
      </c>
      <c r="D14" s="6">
        <f>'2019'!D14</f>
        <v>20818.666</v>
      </c>
      <c r="E14" s="6">
        <f>'2019'!E14</f>
        <v>31277.714</v>
      </c>
      <c r="F14" s="6">
        <f>'2019'!F14</f>
        <v>15340.549</v>
      </c>
      <c r="G14" s="6">
        <f>'2019'!G14</f>
        <v>72889.24599999998</v>
      </c>
      <c r="H14" s="46">
        <f>'2019'!H14</f>
        <v>358023.637</v>
      </c>
      <c r="I14" s="45">
        <v>214658.892</v>
      </c>
      <c r="J14" s="6">
        <v>14528.198</v>
      </c>
      <c r="K14" s="6">
        <v>47494.675</v>
      </c>
      <c r="L14" s="6">
        <v>15468.409</v>
      </c>
      <c r="M14" s="7">
        <f t="shared" si="1"/>
        <v>39483.765000000014</v>
      </c>
      <c r="N14" s="46">
        <v>331633.939</v>
      </c>
      <c r="O14" s="77">
        <v>5980.759</v>
      </c>
      <c r="P14" s="31">
        <f t="shared" si="0"/>
        <v>69.78241029828523</v>
      </c>
      <c r="Q14" s="31">
        <f t="shared" si="0"/>
        <v>151.8479442419592</v>
      </c>
      <c r="R14" s="31">
        <f t="shared" si="0"/>
        <v>100.82784694609217</v>
      </c>
      <c r="S14" s="31">
        <f t="shared" si="0"/>
        <v>54.17003937493998</v>
      </c>
      <c r="T14" s="32">
        <f t="shared" si="0"/>
        <v>92.62898576631734</v>
      </c>
    </row>
    <row r="15" spans="1:20" ht="27" customHeight="1" hidden="1">
      <c r="A15" s="1">
        <v>11</v>
      </c>
      <c r="B15" s="33" t="s">
        <v>646</v>
      </c>
      <c r="C15" s="45">
        <f>'2019'!C15</f>
        <v>53405.473</v>
      </c>
      <c r="D15" s="6">
        <f>'2019'!D15</f>
        <v>922.907</v>
      </c>
      <c r="E15" s="6">
        <f>'2019'!E15</f>
        <v>35269.673</v>
      </c>
      <c r="F15" s="6">
        <f>'2019'!F15</f>
        <v>46263.861</v>
      </c>
      <c r="G15" s="6">
        <f>'2019'!G15</f>
        <v>452597.05799999996</v>
      </c>
      <c r="H15" s="46">
        <f>'2019'!H15</f>
        <v>588458.972</v>
      </c>
      <c r="I15" s="45">
        <v>58188.954</v>
      </c>
      <c r="J15" s="6">
        <v>815.5</v>
      </c>
      <c r="K15" s="6">
        <v>69609.202</v>
      </c>
      <c r="L15" s="6">
        <v>14479.017</v>
      </c>
      <c r="M15" s="7">
        <f t="shared" si="1"/>
        <v>449306.352</v>
      </c>
      <c r="N15" s="46">
        <v>592399.025</v>
      </c>
      <c r="O15" s="77">
        <v>7681.455</v>
      </c>
      <c r="P15" s="31">
        <f t="shared" si="0"/>
        <v>88.40736728060672</v>
      </c>
      <c r="Q15" s="31">
        <f t="shared" si="0"/>
        <v>197.36036291465834</v>
      </c>
      <c r="R15" s="31">
        <f t="shared" si="0"/>
        <v>31.296472419159606</v>
      </c>
      <c r="S15" s="31">
        <f t="shared" si="0"/>
        <v>99.27286305477058</v>
      </c>
      <c r="T15" s="32">
        <f t="shared" si="0"/>
        <v>100.66954537189507</v>
      </c>
    </row>
    <row r="16" spans="1:20" ht="27" customHeight="1" hidden="1">
      <c r="A16" s="1">
        <v>12</v>
      </c>
      <c r="B16" s="33" t="s">
        <v>647</v>
      </c>
      <c r="C16" s="45">
        <f>'2019'!C16</f>
        <v>157019.101</v>
      </c>
      <c r="D16" s="6">
        <f>'2019'!D16</f>
        <v>13729.747</v>
      </c>
      <c r="E16" s="6">
        <f>'2019'!E16</f>
        <v>21182.831</v>
      </c>
      <c r="F16" s="6">
        <f>'2019'!F16</f>
        <v>44583.88</v>
      </c>
      <c r="G16" s="6">
        <f>'2019'!G16</f>
        <v>48542.71600000002</v>
      </c>
      <c r="H16" s="46">
        <f>'2019'!H16</f>
        <v>285058.275</v>
      </c>
      <c r="I16" s="45">
        <v>149937.289</v>
      </c>
      <c r="J16" s="6">
        <v>8704.726</v>
      </c>
      <c r="K16" s="6">
        <v>32799.749</v>
      </c>
      <c r="L16" s="6">
        <v>7654.618</v>
      </c>
      <c r="M16" s="7">
        <f t="shared" si="1"/>
        <v>68552.57599999999</v>
      </c>
      <c r="N16" s="46">
        <v>267648.958</v>
      </c>
      <c r="O16" s="77">
        <v>319.907</v>
      </c>
      <c r="P16" s="31">
        <f t="shared" si="0"/>
        <v>63.40131099781501</v>
      </c>
      <c r="Q16" s="31">
        <f t="shared" si="0"/>
        <v>154.84114620214322</v>
      </c>
      <c r="R16" s="31">
        <f t="shared" si="0"/>
        <v>17.169836712722052</v>
      </c>
      <c r="S16" s="31">
        <f t="shared" si="0"/>
        <v>141.22118534083182</v>
      </c>
      <c r="T16" s="32">
        <f t="shared" si="0"/>
        <v>93.89282181170148</v>
      </c>
    </row>
    <row r="17" spans="1:20" ht="27" customHeight="1" hidden="1">
      <c r="A17" s="1">
        <v>13</v>
      </c>
      <c r="B17" s="33" t="s">
        <v>648</v>
      </c>
      <c r="C17" s="45">
        <f>'2019'!C17</f>
        <v>35296.812000000005</v>
      </c>
      <c r="D17" s="6">
        <f>'2019'!D17</f>
        <v>951.792</v>
      </c>
      <c r="E17" s="6">
        <f>'2019'!E17</f>
        <v>14872.187</v>
      </c>
      <c r="F17" s="6">
        <f>'2019'!F17</f>
        <v>909.573</v>
      </c>
      <c r="G17" s="6">
        <f>'2019'!G17</f>
        <v>158288.793</v>
      </c>
      <c r="H17" s="46">
        <f>'2019'!H17</f>
        <v>210319.157</v>
      </c>
      <c r="I17" s="45">
        <v>38461.638000000006</v>
      </c>
      <c r="J17" s="6">
        <v>925.286</v>
      </c>
      <c r="K17" s="6">
        <v>28181.046</v>
      </c>
      <c r="L17" s="6">
        <v>4291.202</v>
      </c>
      <c r="M17" s="7">
        <f t="shared" si="1"/>
        <v>159850.489</v>
      </c>
      <c r="N17" s="46">
        <v>231709.661</v>
      </c>
      <c r="O17" s="77">
        <v>827.958</v>
      </c>
      <c r="P17" s="31">
        <f t="shared" si="0"/>
        <v>97.16386554621849</v>
      </c>
      <c r="Q17" s="31">
        <f t="shared" si="0"/>
        <v>189.49031737493277</v>
      </c>
      <c r="R17" s="31">
        <f t="shared" si="0"/>
        <v>471.53846153846155</v>
      </c>
      <c r="S17" s="31">
        <f t="shared" si="0"/>
        <v>100.98617086468423</v>
      </c>
      <c r="T17" s="32">
        <f t="shared" si="0"/>
        <v>110.17074063684214</v>
      </c>
    </row>
    <row r="18" spans="1:20" ht="27" customHeight="1" hidden="1">
      <c r="A18" s="1">
        <v>14</v>
      </c>
      <c r="B18" s="33" t="s">
        <v>649</v>
      </c>
      <c r="C18" s="45">
        <f>'2019'!C18</f>
        <v>162853.013</v>
      </c>
      <c r="D18" s="6">
        <f>'2019'!D18</f>
        <v>5605.026</v>
      </c>
      <c r="E18" s="6">
        <f>'2019'!E18</f>
        <v>17534.922</v>
      </c>
      <c r="F18" s="6">
        <f>'2019'!F18</f>
        <v>13517.303</v>
      </c>
      <c r="G18" s="6">
        <f>'2019'!G18</f>
        <v>29890.741</v>
      </c>
      <c r="H18" s="46">
        <f>'2019'!H18</f>
        <v>229401.005</v>
      </c>
      <c r="I18" s="45">
        <v>175747.34900000002</v>
      </c>
      <c r="J18" s="6">
        <v>4730.219</v>
      </c>
      <c r="K18" s="6">
        <v>26534.834</v>
      </c>
      <c r="L18" s="6">
        <v>39725.13</v>
      </c>
      <c r="M18" s="7">
        <f t="shared" si="1"/>
        <v>31430.456</v>
      </c>
      <c r="N18" s="46">
        <v>278167.988</v>
      </c>
      <c r="O18" s="77">
        <v>6178.887</v>
      </c>
      <c r="P18" s="31">
        <f t="shared" si="0"/>
        <v>84.38893844781445</v>
      </c>
      <c r="Q18" s="31">
        <f t="shared" si="0"/>
        <v>151.32591958939264</v>
      </c>
      <c r="R18" s="31">
        <f t="shared" si="0"/>
        <v>293.8891765924391</v>
      </c>
      <c r="S18" s="31">
        <f t="shared" si="0"/>
        <v>105.14870696865277</v>
      </c>
      <c r="T18" s="32">
        <f t="shared" si="0"/>
        <v>121.25840776631314</v>
      </c>
    </row>
    <row r="19" spans="1:20" ht="27" customHeight="1" hidden="1">
      <c r="A19" s="1">
        <v>15</v>
      </c>
      <c r="B19" s="33" t="s">
        <v>650</v>
      </c>
      <c r="C19" s="45">
        <f>'2019'!C19</f>
        <v>205034.372</v>
      </c>
      <c r="D19" s="6">
        <f>'2019'!D19</f>
        <v>11710.943</v>
      </c>
      <c r="E19" s="6">
        <f>'2019'!E19</f>
        <v>25345.866</v>
      </c>
      <c r="F19" s="6">
        <f>'2019'!F19</f>
        <v>25260.775</v>
      </c>
      <c r="G19" s="6">
        <f>'2019'!G19</f>
        <v>49225.679999999986</v>
      </c>
      <c r="H19" s="46">
        <f>'2019'!H19</f>
        <v>316577.636</v>
      </c>
      <c r="I19" s="45">
        <v>216776.816</v>
      </c>
      <c r="J19" s="6">
        <v>9439.356</v>
      </c>
      <c r="K19" s="6">
        <v>41174.11</v>
      </c>
      <c r="L19" s="6">
        <v>16771.887</v>
      </c>
      <c r="M19" s="7">
        <f t="shared" si="1"/>
        <v>62488.427000000025</v>
      </c>
      <c r="N19" s="46">
        <v>346650.596</v>
      </c>
      <c r="O19" s="77">
        <v>3792.181</v>
      </c>
      <c r="P19" s="31">
        <f t="shared" si="0"/>
        <v>80.59943642729058</v>
      </c>
      <c r="Q19" s="31">
        <f t="shared" si="0"/>
        <v>162.44772350666773</v>
      </c>
      <c r="R19" s="31">
        <f t="shared" si="0"/>
        <v>66.39483789240332</v>
      </c>
      <c r="S19" s="31">
        <f t="shared" si="0"/>
        <v>126.94104741396823</v>
      </c>
      <c r="T19" s="32">
        <f t="shared" si="0"/>
        <v>109.49939667317375</v>
      </c>
    </row>
    <row r="20" spans="1:20" ht="21" customHeight="1">
      <c r="A20" s="1">
        <v>16</v>
      </c>
      <c r="B20" s="33" t="s">
        <v>651</v>
      </c>
      <c r="C20" s="45">
        <f>'2019'!C20</f>
        <v>74608.376</v>
      </c>
      <c r="D20" s="6">
        <f>'2019'!D20</f>
        <v>2615.176</v>
      </c>
      <c r="E20" s="6">
        <f>'2019'!E20</f>
        <v>29474.277</v>
      </c>
      <c r="F20" s="6">
        <f>'2019'!F20</f>
        <v>366.439</v>
      </c>
      <c r="G20" s="6">
        <f>'2019'!G20</f>
        <v>265366.661</v>
      </c>
      <c r="H20" s="46">
        <f>'2019'!H20</f>
        <v>372430.929</v>
      </c>
      <c r="I20" s="45">
        <v>69652.924</v>
      </c>
      <c r="J20" s="6">
        <v>2023.084</v>
      </c>
      <c r="K20" s="6">
        <v>65074.767</v>
      </c>
      <c r="L20" s="6">
        <v>3525.558</v>
      </c>
      <c r="M20" s="7">
        <f t="shared" si="1"/>
        <v>268623.022</v>
      </c>
      <c r="N20" s="46">
        <v>408899.355</v>
      </c>
      <c r="O20" s="77">
        <v>555.126</v>
      </c>
      <c r="P20" s="31">
        <f t="shared" si="0"/>
        <v>77.36137667304016</v>
      </c>
      <c r="Q20" s="31">
        <f t="shared" si="0"/>
        <v>220.78781298771796</v>
      </c>
      <c r="R20" s="31">
        <f t="shared" si="0"/>
        <v>963.3879781420765</v>
      </c>
      <c r="S20" s="31">
        <f t="shared" si="0"/>
        <v>101.22697999374451</v>
      </c>
      <c r="T20" s="32">
        <f t="shared" si="0"/>
        <v>109.79188091216896</v>
      </c>
    </row>
    <row r="21" spans="1:20" ht="16.5" customHeight="1" hidden="1">
      <c r="A21" s="1">
        <v>17</v>
      </c>
      <c r="B21" s="33" t="s">
        <v>652</v>
      </c>
      <c r="C21" s="45">
        <f>'2019'!C21</f>
        <v>207819.166</v>
      </c>
      <c r="D21" s="6">
        <f>'2019'!D21</f>
        <v>14443.331</v>
      </c>
      <c r="E21" s="6">
        <f>'2019'!E21</f>
        <v>29190.214</v>
      </c>
      <c r="F21" s="6">
        <f>'2019'!F21</f>
        <v>6216.073</v>
      </c>
      <c r="G21" s="6">
        <f>'2019'!G21</f>
        <v>52957.00300000001</v>
      </c>
      <c r="H21" s="46">
        <f>'2019'!H21</f>
        <v>310625.787</v>
      </c>
      <c r="I21" s="45">
        <v>209093.244</v>
      </c>
      <c r="J21" s="6">
        <v>10788.437</v>
      </c>
      <c r="K21" s="6">
        <v>47956.44</v>
      </c>
      <c r="L21" s="6">
        <v>22443.024</v>
      </c>
      <c r="M21" s="7">
        <f t="shared" si="1"/>
        <v>47664.97399999999</v>
      </c>
      <c r="N21" s="46">
        <v>337946.119</v>
      </c>
      <c r="O21" s="77">
        <v>3493.18</v>
      </c>
      <c r="P21" s="31">
        <f aca="true" t="shared" si="2" ref="O21:T63">ROUND(J21,0)/ROUND(D21,0)*100</f>
        <v>74.69362320847469</v>
      </c>
      <c r="Q21" s="31">
        <f t="shared" si="2"/>
        <v>164.28914011647825</v>
      </c>
      <c r="R21" s="31">
        <f t="shared" si="2"/>
        <v>361.0521235521236</v>
      </c>
      <c r="S21" s="31">
        <f t="shared" si="2"/>
        <v>90.00698680061183</v>
      </c>
      <c r="T21" s="32">
        <f t="shared" si="2"/>
        <v>108.79514271181421</v>
      </c>
    </row>
    <row r="22" spans="1:20" ht="27" customHeight="1" hidden="1">
      <c r="A22" s="1">
        <v>18</v>
      </c>
      <c r="B22" s="33" t="s">
        <v>653</v>
      </c>
      <c r="C22" s="45">
        <f>'2019'!C22</f>
        <v>152528.065</v>
      </c>
      <c r="D22" s="6">
        <f>'2019'!D22</f>
        <v>11794.531</v>
      </c>
      <c r="E22" s="6">
        <f>'2019'!E22</f>
        <v>14225.397</v>
      </c>
      <c r="F22" s="6">
        <f>'2019'!F22</f>
        <v>16521.738</v>
      </c>
      <c r="G22" s="6">
        <f>'2019'!G22</f>
        <v>28749.47599999999</v>
      </c>
      <c r="H22" s="46">
        <f>'2019'!H22</f>
        <v>223819.207</v>
      </c>
      <c r="I22" s="45">
        <v>157927.319</v>
      </c>
      <c r="J22" s="6">
        <v>11480.055</v>
      </c>
      <c r="K22" s="6">
        <v>30371.411</v>
      </c>
      <c r="L22" s="6">
        <v>10469.95</v>
      </c>
      <c r="M22" s="7">
        <f t="shared" si="1"/>
        <v>39287.41400000002</v>
      </c>
      <c r="N22" s="46">
        <v>249536.149</v>
      </c>
      <c r="O22" s="77">
        <v>6814.066</v>
      </c>
      <c r="P22" s="31">
        <f t="shared" si="2"/>
        <v>97.3293768545994</v>
      </c>
      <c r="Q22" s="31">
        <f t="shared" si="2"/>
        <v>213.50439367311074</v>
      </c>
      <c r="R22" s="31">
        <f t="shared" si="2"/>
        <v>63.37005205180971</v>
      </c>
      <c r="S22" s="31">
        <f t="shared" si="2"/>
        <v>136.65518800653936</v>
      </c>
      <c r="T22" s="32">
        <f t="shared" si="2"/>
        <v>111.49008797287094</v>
      </c>
    </row>
    <row r="23" spans="1:20" ht="27" customHeight="1" hidden="1">
      <c r="A23" s="1">
        <v>19</v>
      </c>
      <c r="B23" s="33" t="s">
        <v>654</v>
      </c>
      <c r="C23" s="45">
        <f>'2019'!C23</f>
        <v>164990.814</v>
      </c>
      <c r="D23" s="6">
        <f>'2019'!D23</f>
        <v>10089.768</v>
      </c>
      <c r="E23" s="6">
        <f>'2019'!E23</f>
        <v>23164.867</v>
      </c>
      <c r="F23" s="6">
        <f>'2019'!F23</f>
        <v>107772.943</v>
      </c>
      <c r="G23" s="6">
        <f>'2019'!G23</f>
        <v>46066.53099999999</v>
      </c>
      <c r="H23" s="46">
        <f>'2019'!H23</f>
        <v>352084.923</v>
      </c>
      <c r="I23" s="45">
        <v>172675.315</v>
      </c>
      <c r="J23" s="6">
        <v>7298.811</v>
      </c>
      <c r="K23" s="6">
        <v>40428.811</v>
      </c>
      <c r="L23" s="6">
        <v>44414.171</v>
      </c>
      <c r="M23" s="7">
        <f t="shared" si="1"/>
        <v>49455.403000000006</v>
      </c>
      <c r="N23" s="46">
        <v>314272.511</v>
      </c>
      <c r="O23" s="77">
        <v>9470.599</v>
      </c>
      <c r="P23" s="31">
        <f t="shared" si="2"/>
        <v>72.33894945490584</v>
      </c>
      <c r="Q23" s="31">
        <f t="shared" si="2"/>
        <v>174.52622490826678</v>
      </c>
      <c r="R23" s="31">
        <f t="shared" si="2"/>
        <v>41.210692845146745</v>
      </c>
      <c r="S23" s="31">
        <f t="shared" si="2"/>
        <v>107.35450539431697</v>
      </c>
      <c r="T23" s="32">
        <f t="shared" si="2"/>
        <v>89.2605478790633</v>
      </c>
    </row>
    <row r="24" spans="1:20" ht="19.5" customHeight="1" hidden="1">
      <c r="A24" s="1">
        <v>20</v>
      </c>
      <c r="B24" s="33" t="s">
        <v>655</v>
      </c>
      <c r="C24" s="45">
        <f>'2019'!C24</f>
        <v>44483.907999999996</v>
      </c>
      <c r="D24" s="6">
        <f>'2019'!D24</f>
        <v>1445.793</v>
      </c>
      <c r="E24" s="6">
        <f>'2019'!E24</f>
        <v>32761.668</v>
      </c>
      <c r="F24" s="6">
        <f>'2019'!F24</f>
        <v>59992.458</v>
      </c>
      <c r="G24" s="6">
        <f>'2019'!G24</f>
        <v>367466.507</v>
      </c>
      <c r="H24" s="46">
        <f>'2019'!H24</f>
        <v>506150.334</v>
      </c>
      <c r="I24" s="45">
        <v>45847.613000000005</v>
      </c>
      <c r="J24" s="6">
        <v>1121.379</v>
      </c>
      <c r="K24" s="6">
        <v>55336.112</v>
      </c>
      <c r="L24" s="6">
        <v>4659.21</v>
      </c>
      <c r="M24" s="7">
        <f t="shared" si="1"/>
        <v>364723.2679999999</v>
      </c>
      <c r="N24" s="46">
        <v>471687.582</v>
      </c>
      <c r="O24" s="77">
        <v>116.559</v>
      </c>
      <c r="P24" s="31">
        <f t="shared" si="2"/>
        <v>77.52420470262794</v>
      </c>
      <c r="Q24" s="31">
        <f t="shared" si="2"/>
        <v>168.90299737500763</v>
      </c>
      <c r="R24" s="31">
        <f t="shared" si="2"/>
        <v>7.7660354713961866</v>
      </c>
      <c r="S24" s="31">
        <f t="shared" si="2"/>
        <v>99.25326627969314</v>
      </c>
      <c r="T24" s="32">
        <f t="shared" si="2"/>
        <v>93.19134643880273</v>
      </c>
    </row>
    <row r="25" spans="1:20" ht="21.75" customHeight="1" hidden="1">
      <c r="A25" s="1">
        <v>21</v>
      </c>
      <c r="B25" s="33" t="s">
        <v>656</v>
      </c>
      <c r="C25" s="45">
        <f>'2019'!C25</f>
        <v>176925.74</v>
      </c>
      <c r="D25" s="6">
        <f>'2019'!D25</f>
        <v>12119.206</v>
      </c>
      <c r="E25" s="6">
        <f>'2019'!E25</f>
        <v>21094.502</v>
      </c>
      <c r="F25" s="6">
        <f>'2019'!F25</f>
        <v>7630.216</v>
      </c>
      <c r="G25" s="6">
        <f>'2019'!G25</f>
        <v>49935.72100000001</v>
      </c>
      <c r="H25" s="46">
        <f>'2019'!H25</f>
        <v>267705.385</v>
      </c>
      <c r="I25" s="45">
        <v>187460.399</v>
      </c>
      <c r="J25" s="6">
        <v>9352.056</v>
      </c>
      <c r="K25" s="6">
        <v>39311.025</v>
      </c>
      <c r="L25" s="6">
        <v>6614.216</v>
      </c>
      <c r="M25" s="7">
        <f t="shared" si="1"/>
        <v>36119.23999999998</v>
      </c>
      <c r="N25" s="46">
        <v>278856.936</v>
      </c>
      <c r="O25" s="77">
        <v>1075.392</v>
      </c>
      <c r="P25" s="31">
        <f t="shared" si="2"/>
        <v>77.16808317517948</v>
      </c>
      <c r="Q25" s="31">
        <f t="shared" si="2"/>
        <v>186.352216164968</v>
      </c>
      <c r="R25" s="31">
        <f t="shared" si="2"/>
        <v>86.68414154652687</v>
      </c>
      <c r="S25" s="31">
        <f t="shared" si="2"/>
        <v>72.33058314642743</v>
      </c>
      <c r="T25" s="32">
        <f t="shared" si="2"/>
        <v>104.16577949608711</v>
      </c>
    </row>
    <row r="26" spans="1:20" ht="27" customHeight="1" hidden="1">
      <c r="A26" s="1">
        <v>22</v>
      </c>
      <c r="B26" s="33" t="s">
        <v>657</v>
      </c>
      <c r="C26" s="45">
        <f>'2019'!C26</f>
        <v>145157.483</v>
      </c>
      <c r="D26" s="6">
        <f>'2019'!D26</f>
        <v>10571.939</v>
      </c>
      <c r="E26" s="6">
        <f>'2019'!E26</f>
        <v>18191.841</v>
      </c>
      <c r="F26" s="6">
        <f>'2019'!F26</f>
        <v>15546.217</v>
      </c>
      <c r="G26" s="6">
        <f>'2019'!G26</f>
        <v>46887.340999999986</v>
      </c>
      <c r="H26" s="46">
        <f>'2019'!H26</f>
        <v>236354.821</v>
      </c>
      <c r="I26" s="45">
        <v>148869.399</v>
      </c>
      <c r="J26" s="6">
        <v>7860.958</v>
      </c>
      <c r="K26" s="6">
        <v>33910.178</v>
      </c>
      <c r="L26" s="6">
        <v>88808.316</v>
      </c>
      <c r="M26" s="7">
        <f t="shared" si="1"/>
        <v>40161.476999999955</v>
      </c>
      <c r="N26" s="46">
        <v>319610.328</v>
      </c>
      <c r="O26" s="77">
        <v>25084.121</v>
      </c>
      <c r="P26" s="31">
        <f t="shared" si="2"/>
        <v>74.35679152478244</v>
      </c>
      <c r="Q26" s="31">
        <f t="shared" si="2"/>
        <v>186.40061565523308</v>
      </c>
      <c r="R26" s="31">
        <f t="shared" si="2"/>
        <v>571.2594879711822</v>
      </c>
      <c r="S26" s="31">
        <f t="shared" si="2"/>
        <v>85.65487235267771</v>
      </c>
      <c r="T26" s="32">
        <f t="shared" si="2"/>
        <v>135.22455628186412</v>
      </c>
    </row>
    <row r="27" spans="1:20" ht="27" customHeight="1" hidden="1">
      <c r="A27" s="1">
        <v>23</v>
      </c>
      <c r="B27" s="33" t="s">
        <v>658</v>
      </c>
      <c r="C27" s="45">
        <f>'2019'!C27</f>
        <v>261304.25400000002</v>
      </c>
      <c r="D27" s="6">
        <f>'2019'!D27</f>
        <v>12198.452</v>
      </c>
      <c r="E27" s="6">
        <f>'2019'!E27</f>
        <v>28838.768</v>
      </c>
      <c r="F27" s="6">
        <f>'2019'!F27</f>
        <v>15334.977</v>
      </c>
      <c r="G27" s="6">
        <f>'2019'!G27</f>
        <v>52902.000999999975</v>
      </c>
      <c r="H27" s="46">
        <f>'2019'!H27</f>
        <v>370578.452</v>
      </c>
      <c r="I27" s="45">
        <v>273426.686</v>
      </c>
      <c r="J27" s="6">
        <v>9545.168</v>
      </c>
      <c r="K27" s="6">
        <v>58594.114</v>
      </c>
      <c r="L27" s="6">
        <v>21149.256</v>
      </c>
      <c r="M27" s="7">
        <f t="shared" si="1"/>
        <v>44557.12499999999</v>
      </c>
      <c r="N27" s="46">
        <v>407272.349</v>
      </c>
      <c r="O27" s="77">
        <v>2082.048</v>
      </c>
      <c r="P27" s="31">
        <f t="shared" si="2"/>
        <v>78.25053287424167</v>
      </c>
      <c r="Q27" s="31">
        <f t="shared" si="2"/>
        <v>203.17625437775234</v>
      </c>
      <c r="R27" s="31">
        <f t="shared" si="2"/>
        <v>137.91327029670688</v>
      </c>
      <c r="S27" s="31">
        <f t="shared" si="2"/>
        <v>84.22554912857737</v>
      </c>
      <c r="T27" s="32">
        <f t="shared" si="2"/>
        <v>109.90182903464319</v>
      </c>
    </row>
    <row r="28" spans="1:20" ht="27" customHeight="1" hidden="1">
      <c r="A28" s="1">
        <v>24</v>
      </c>
      <c r="B28" s="33" t="s">
        <v>659</v>
      </c>
      <c r="C28" s="45">
        <f>'2019'!C28</f>
        <v>131197.9</v>
      </c>
      <c r="D28" s="6">
        <f>'2019'!D28</f>
        <v>9049.128</v>
      </c>
      <c r="E28" s="6">
        <f>'2019'!E28</f>
        <v>13248.439</v>
      </c>
      <c r="F28" s="6">
        <f>'2019'!F28</f>
        <v>7454.419</v>
      </c>
      <c r="G28" s="6">
        <f>'2019'!G28</f>
        <v>25982.434000000016</v>
      </c>
      <c r="H28" s="46">
        <f>'2019'!H28</f>
        <v>186932.32</v>
      </c>
      <c r="I28" s="45">
        <v>135294.072</v>
      </c>
      <c r="J28" s="6">
        <v>7467.21</v>
      </c>
      <c r="K28" s="6">
        <v>26581.16</v>
      </c>
      <c r="L28" s="6">
        <v>14831.96</v>
      </c>
      <c r="M28" s="7">
        <f t="shared" si="1"/>
        <v>41547.771000000015</v>
      </c>
      <c r="N28" s="46">
        <v>225722.173</v>
      </c>
      <c r="O28" s="77">
        <v>2643.955</v>
      </c>
      <c r="P28" s="31">
        <f t="shared" si="2"/>
        <v>82.51740523814786</v>
      </c>
      <c r="Q28" s="31">
        <f t="shared" si="2"/>
        <v>200.64160628019323</v>
      </c>
      <c r="R28" s="31">
        <f t="shared" si="2"/>
        <v>198.98041320096593</v>
      </c>
      <c r="S28" s="31">
        <f t="shared" si="2"/>
        <v>159.91070741282428</v>
      </c>
      <c r="T28" s="32">
        <f t="shared" si="2"/>
        <v>120.75086127575803</v>
      </c>
    </row>
    <row r="29" spans="1:20" ht="27" customHeight="1" hidden="1">
      <c r="A29" s="1">
        <v>25</v>
      </c>
      <c r="B29" s="33" t="s">
        <v>660</v>
      </c>
      <c r="C29" s="45">
        <f>'2019'!C29</f>
        <v>205099.099</v>
      </c>
      <c r="D29" s="6">
        <f>'2019'!D29</f>
        <v>11707.687</v>
      </c>
      <c r="E29" s="6">
        <f>'2019'!E29</f>
        <v>21066.837</v>
      </c>
      <c r="F29" s="6">
        <f>'2019'!F29</f>
        <v>16122.599</v>
      </c>
      <c r="G29" s="6">
        <f>'2019'!G29</f>
        <v>62248.431999999986</v>
      </c>
      <c r="H29" s="46">
        <f>'2019'!H29</f>
        <v>316244.654</v>
      </c>
      <c r="I29" s="45">
        <v>210511.162</v>
      </c>
      <c r="J29" s="6">
        <v>8404.106</v>
      </c>
      <c r="K29" s="6">
        <v>41668.259</v>
      </c>
      <c r="L29" s="6">
        <v>32897.314</v>
      </c>
      <c r="M29" s="7">
        <f t="shared" si="1"/>
        <v>45669.11300000003</v>
      </c>
      <c r="N29" s="46">
        <v>339149.954</v>
      </c>
      <c r="O29" s="77">
        <v>7382.183</v>
      </c>
      <c r="P29" s="31">
        <f t="shared" si="2"/>
        <v>71.77997950119577</v>
      </c>
      <c r="Q29" s="31">
        <f t="shared" si="2"/>
        <v>197.78800968339107</v>
      </c>
      <c r="R29" s="31">
        <f t="shared" si="2"/>
        <v>204.03771010357872</v>
      </c>
      <c r="S29" s="31">
        <f t="shared" si="2"/>
        <v>73.36621256907853</v>
      </c>
      <c r="T29" s="32">
        <f t="shared" si="2"/>
        <v>107.24280225774321</v>
      </c>
    </row>
    <row r="30" spans="1:20" ht="24" customHeight="1" hidden="1">
      <c r="A30" s="1">
        <v>26</v>
      </c>
      <c r="B30" s="33" t="s">
        <v>661</v>
      </c>
      <c r="C30" s="45">
        <f>'2019'!C30</f>
        <v>140442.486</v>
      </c>
      <c r="D30" s="6">
        <f>'2019'!D30</f>
        <v>9086.331</v>
      </c>
      <c r="E30" s="6">
        <f>'2019'!E30</f>
        <v>15374.555</v>
      </c>
      <c r="F30" s="6">
        <f>'2019'!F30</f>
        <v>6298.553</v>
      </c>
      <c r="G30" s="6">
        <f>'2019'!G30</f>
        <v>22668.925000000003</v>
      </c>
      <c r="H30" s="46">
        <f>'2019'!H30</f>
        <v>193870.85</v>
      </c>
      <c r="I30" s="45">
        <v>137169.81</v>
      </c>
      <c r="J30" s="6">
        <v>7612.31</v>
      </c>
      <c r="K30" s="6">
        <v>25391.392</v>
      </c>
      <c r="L30" s="6">
        <v>4446.878</v>
      </c>
      <c r="M30" s="7">
        <f t="shared" si="1"/>
        <v>31182.832000000013</v>
      </c>
      <c r="N30" s="46">
        <v>205803.222</v>
      </c>
      <c r="O30" s="77">
        <v>1513.293</v>
      </c>
      <c r="P30" s="31">
        <f t="shared" si="2"/>
        <v>83.7772397094431</v>
      </c>
      <c r="Q30" s="31">
        <f t="shared" si="2"/>
        <v>165.14471544715448</v>
      </c>
      <c r="R30" s="31">
        <f t="shared" si="2"/>
        <v>70.59850769963487</v>
      </c>
      <c r="S30" s="31">
        <f t="shared" si="2"/>
        <v>137.55789845162997</v>
      </c>
      <c r="T30" s="32">
        <f t="shared" si="2"/>
        <v>106.15460796096374</v>
      </c>
    </row>
    <row r="31" spans="1:20" ht="27" customHeight="1" hidden="1">
      <c r="A31" s="1">
        <v>27</v>
      </c>
      <c r="B31" s="33" t="s">
        <v>662</v>
      </c>
      <c r="C31" s="45">
        <f>'2019'!C31</f>
        <v>123755.066</v>
      </c>
      <c r="D31" s="6">
        <f>'2019'!D31</f>
        <v>8592.12</v>
      </c>
      <c r="E31" s="6">
        <f>'2019'!E31</f>
        <v>12910.143</v>
      </c>
      <c r="F31" s="6">
        <f>'2019'!F31</f>
        <v>3923.06</v>
      </c>
      <c r="G31" s="6">
        <f>'2019'!G31</f>
        <v>18141.708</v>
      </c>
      <c r="H31" s="46">
        <f>'2019'!H31</f>
        <v>167322.097</v>
      </c>
      <c r="I31" s="45">
        <v>127143.846</v>
      </c>
      <c r="J31" s="6">
        <v>7479.776</v>
      </c>
      <c r="K31" s="6">
        <v>25734.232</v>
      </c>
      <c r="L31" s="6">
        <v>9313.956</v>
      </c>
      <c r="M31" s="7">
        <f t="shared" si="1"/>
        <v>23115.869</v>
      </c>
      <c r="N31" s="46">
        <v>192787.679</v>
      </c>
      <c r="O31" s="77">
        <v>4643.298</v>
      </c>
      <c r="P31" s="31">
        <f t="shared" si="2"/>
        <v>87.05772811918064</v>
      </c>
      <c r="Q31" s="31">
        <f t="shared" si="2"/>
        <v>199.33384972889232</v>
      </c>
      <c r="R31" s="31">
        <f t="shared" si="2"/>
        <v>237.420341575325</v>
      </c>
      <c r="S31" s="31">
        <f t="shared" si="2"/>
        <v>127.41704332488149</v>
      </c>
      <c r="T31" s="32">
        <f t="shared" si="2"/>
        <v>115.21975591972364</v>
      </c>
    </row>
    <row r="32" spans="1:20" ht="27" customHeight="1" hidden="1">
      <c r="A32" s="1">
        <v>28</v>
      </c>
      <c r="B32" s="33" t="s">
        <v>663</v>
      </c>
      <c r="C32" s="45">
        <f>'2019'!C32</f>
        <v>155578.019</v>
      </c>
      <c r="D32" s="6">
        <f>'2019'!D32</f>
        <v>13177.387</v>
      </c>
      <c r="E32" s="6">
        <f>'2019'!E32</f>
        <v>13723.601</v>
      </c>
      <c r="F32" s="6">
        <f>'2019'!F32</f>
        <v>22781.872</v>
      </c>
      <c r="G32" s="6">
        <f>'2019'!G32</f>
        <v>83546.90999999999</v>
      </c>
      <c r="H32" s="46">
        <f>'2019'!H32</f>
        <v>288807.789</v>
      </c>
      <c r="I32" s="102">
        <v>157780.795</v>
      </c>
      <c r="J32" s="57">
        <v>9914.065</v>
      </c>
      <c r="K32" s="57">
        <v>27263.836</v>
      </c>
      <c r="L32" s="57">
        <v>13475.708</v>
      </c>
      <c r="M32" s="58">
        <f t="shared" si="1"/>
        <v>57973.10799999998</v>
      </c>
      <c r="N32" s="59">
        <v>266407.512</v>
      </c>
      <c r="O32" s="78">
        <v>6075.473</v>
      </c>
      <c r="P32" s="31">
        <f t="shared" si="2"/>
        <v>75.2371556499962</v>
      </c>
      <c r="Q32" s="31">
        <f t="shared" si="2"/>
        <v>198.65928300786945</v>
      </c>
      <c r="R32" s="31">
        <f t="shared" si="2"/>
        <v>59.15196207532263</v>
      </c>
      <c r="S32" s="31">
        <f t="shared" si="2"/>
        <v>69.3896848480496</v>
      </c>
      <c r="T32" s="32">
        <f t="shared" si="2"/>
        <v>92.24398216115897</v>
      </c>
    </row>
    <row r="33" spans="1:20" ht="32.25" customHeight="1" hidden="1">
      <c r="A33" s="8"/>
      <c r="B33" s="9" t="s">
        <v>676</v>
      </c>
      <c r="C33" s="87">
        <f>'2019'!C33</f>
        <v>4273676.064</v>
      </c>
      <c r="D33" s="84">
        <f>'2019'!D33</f>
        <v>270453.78400000004</v>
      </c>
      <c r="E33" s="84">
        <f>'2019'!E33</f>
        <v>594412.175</v>
      </c>
      <c r="F33" s="84">
        <f>'2019'!F33</f>
        <v>544486.54</v>
      </c>
      <c r="G33" s="84">
        <f>'2019'!G33</f>
        <v>2470886.649</v>
      </c>
      <c r="H33" s="88">
        <f>'2019'!H33</f>
        <v>8153915.212</v>
      </c>
      <c r="I33" s="100">
        <f aca="true" t="shared" si="3" ref="I33:N33">SUM(I5:I32)</f>
        <v>4393353.113000002</v>
      </c>
      <c r="J33" s="10">
        <f t="shared" si="3"/>
        <v>213067.028</v>
      </c>
      <c r="K33" s="10">
        <f t="shared" si="3"/>
        <v>1065345.0179999997</v>
      </c>
      <c r="L33" s="10">
        <f t="shared" si="3"/>
        <v>674201.942</v>
      </c>
      <c r="M33" s="10">
        <f t="shared" si="3"/>
        <v>2395745.1509999996</v>
      </c>
      <c r="N33" s="11">
        <f t="shared" si="3"/>
        <v>8741712.252</v>
      </c>
      <c r="O33" s="50">
        <f t="shared" si="2"/>
        <v>102.80032927156854</v>
      </c>
      <c r="P33" s="12">
        <f t="shared" si="2"/>
        <v>78.7812345167755</v>
      </c>
      <c r="Q33" s="12">
        <f t="shared" si="2"/>
        <v>179.22669798052527</v>
      </c>
      <c r="R33" s="12">
        <f t="shared" si="2"/>
        <v>123.82334197143365</v>
      </c>
      <c r="S33" s="12">
        <f t="shared" si="2"/>
        <v>96.95890585040918</v>
      </c>
      <c r="T33" s="13">
        <f t="shared" si="2"/>
        <v>107.2087702655718</v>
      </c>
    </row>
    <row r="34" spans="1:20" ht="12.75" hidden="1">
      <c r="A34" s="14">
        <v>1</v>
      </c>
      <c r="B34" s="15" t="s">
        <v>308</v>
      </c>
      <c r="C34" s="87">
        <f>'2019'!C34</f>
        <v>16294.002999999997</v>
      </c>
      <c r="D34" s="84">
        <f>'2019'!D34</f>
        <v>3186.119</v>
      </c>
      <c r="E34" s="84">
        <f>'2019'!E34</f>
        <v>423.726</v>
      </c>
      <c r="F34" s="84">
        <f>'2019'!F34</f>
        <v>1262.7140000000002</v>
      </c>
      <c r="G34" s="84">
        <f>'2019'!G34</f>
        <v>14427.252999999997</v>
      </c>
      <c r="H34" s="88">
        <f>'2019'!H34</f>
        <v>35593.815</v>
      </c>
      <c r="I34" s="101">
        <f aca="true" t="shared" si="4" ref="I34:N34">SUM(I35:I48)</f>
        <v>16089.793999999998</v>
      </c>
      <c r="J34" s="16">
        <f t="shared" si="4"/>
        <v>2912.0800000000004</v>
      </c>
      <c r="K34" s="16">
        <f t="shared" si="4"/>
        <v>319.115</v>
      </c>
      <c r="L34" s="16">
        <f t="shared" si="4"/>
        <v>2046.041</v>
      </c>
      <c r="M34" s="16">
        <f t="shared" si="4"/>
        <v>15346.029</v>
      </c>
      <c r="N34" s="17">
        <f t="shared" si="4"/>
        <v>36713.058999999994</v>
      </c>
      <c r="O34" s="50">
        <f t="shared" si="2"/>
        <v>98.74800540076102</v>
      </c>
      <c r="P34" s="12">
        <f t="shared" si="2"/>
        <v>91.39987445072191</v>
      </c>
      <c r="Q34" s="12">
        <f t="shared" si="2"/>
        <v>75.23584905660378</v>
      </c>
      <c r="R34" s="12">
        <f t="shared" si="2"/>
        <v>161.9952494061758</v>
      </c>
      <c r="S34" s="12">
        <f t="shared" si="2"/>
        <v>106.37000069314479</v>
      </c>
      <c r="T34" s="13">
        <f t="shared" si="2"/>
        <v>103.14378827892341</v>
      </c>
    </row>
    <row r="35" spans="1:20" ht="12.75" hidden="1">
      <c r="A35" s="2" t="s">
        <v>56</v>
      </c>
      <c r="B35" s="34" t="s">
        <v>309</v>
      </c>
      <c r="C35" s="45">
        <f>'2019'!C35</f>
        <v>1165.454</v>
      </c>
      <c r="D35" s="6">
        <f>'2019'!D35</f>
        <v>199.286</v>
      </c>
      <c r="E35" s="6">
        <f>'2019'!E35</f>
        <v>0</v>
      </c>
      <c r="F35" s="6">
        <f>'2019'!F35</f>
        <v>619.05</v>
      </c>
      <c r="G35" s="6">
        <f>'2019'!G35</f>
        <v>962.8490000000002</v>
      </c>
      <c r="H35" s="46">
        <f>'2019'!H35</f>
        <v>2946.639</v>
      </c>
      <c r="I35" s="45">
        <v>1283.277</v>
      </c>
      <c r="J35" s="6">
        <v>275.445</v>
      </c>
      <c r="K35" s="6">
        <v>0</v>
      </c>
      <c r="L35" s="6">
        <v>103.047</v>
      </c>
      <c r="M35" s="7">
        <f>N35-I35-J35-K35-L35</f>
        <v>836.684</v>
      </c>
      <c r="N35" s="46">
        <v>2498.453</v>
      </c>
      <c r="O35" s="47">
        <f t="shared" si="2"/>
        <v>110.12875536480686</v>
      </c>
      <c r="P35" s="31">
        <f t="shared" si="2"/>
        <v>138.19095477386935</v>
      </c>
      <c r="Q35" s="31"/>
      <c r="R35" s="31">
        <f t="shared" si="2"/>
        <v>16.63974151857835</v>
      </c>
      <c r="S35" s="31">
        <f t="shared" si="2"/>
        <v>86.91588785046729</v>
      </c>
      <c r="T35" s="32">
        <f t="shared" si="2"/>
        <v>84.76416694944011</v>
      </c>
    </row>
    <row r="36" spans="1:20" ht="12.75" hidden="1">
      <c r="A36" s="2" t="s">
        <v>57</v>
      </c>
      <c r="B36" s="34" t="s">
        <v>310</v>
      </c>
      <c r="C36" s="45">
        <f>'2019'!C36</f>
        <v>1353.2549999999999</v>
      </c>
      <c r="D36" s="6">
        <f>'2019'!D36</f>
        <v>545.449</v>
      </c>
      <c r="E36" s="6">
        <f>'2019'!E36</f>
        <v>0</v>
      </c>
      <c r="F36" s="6">
        <f>'2019'!F36</f>
        <v>37.803</v>
      </c>
      <c r="G36" s="6">
        <f>'2019'!G36</f>
        <v>2981.31</v>
      </c>
      <c r="H36" s="46">
        <f>'2019'!H36</f>
        <v>4917.817</v>
      </c>
      <c r="I36" s="45">
        <v>1328.48</v>
      </c>
      <c r="J36" s="6">
        <v>507.235</v>
      </c>
      <c r="K36" s="6">
        <v>0</v>
      </c>
      <c r="L36" s="6">
        <v>335.607</v>
      </c>
      <c r="M36" s="7">
        <f aca="true" t="shared" si="5" ref="M36:M48">N36-I36-J36-K36-L36</f>
        <v>2652.379</v>
      </c>
      <c r="N36" s="46">
        <v>4823.701</v>
      </c>
      <c r="O36" s="47">
        <f t="shared" si="2"/>
        <v>98.15225424981523</v>
      </c>
      <c r="P36" s="31">
        <f t="shared" si="2"/>
        <v>93.02752293577981</v>
      </c>
      <c r="Q36" s="31"/>
      <c r="R36" s="31">
        <f t="shared" si="2"/>
        <v>884.2105263157896</v>
      </c>
      <c r="S36" s="31">
        <f t="shared" si="2"/>
        <v>88.96343508889635</v>
      </c>
      <c r="T36" s="32">
        <f t="shared" si="2"/>
        <v>98.08865392435949</v>
      </c>
    </row>
    <row r="37" spans="1:20" ht="12.75" hidden="1">
      <c r="A37" s="2" t="s">
        <v>58</v>
      </c>
      <c r="B37" s="34" t="s">
        <v>311</v>
      </c>
      <c r="C37" s="45">
        <f>'2019'!C37</f>
        <v>1039.864</v>
      </c>
      <c r="D37" s="6">
        <f>'2019'!D37</f>
        <v>143.611</v>
      </c>
      <c r="E37" s="6">
        <f>'2019'!E37</f>
        <v>8.434</v>
      </c>
      <c r="F37" s="6">
        <f>'2019'!F37</f>
        <v>53.398</v>
      </c>
      <c r="G37" s="6">
        <f>'2019'!G37</f>
        <v>1365.688</v>
      </c>
      <c r="H37" s="46">
        <f>'2019'!H37</f>
        <v>2610.995</v>
      </c>
      <c r="I37" s="45">
        <v>1079.733</v>
      </c>
      <c r="J37" s="6">
        <v>97.301</v>
      </c>
      <c r="K37" s="6">
        <v>18.106</v>
      </c>
      <c r="L37" s="6">
        <v>595</v>
      </c>
      <c r="M37" s="7">
        <f t="shared" si="5"/>
        <v>1084.033</v>
      </c>
      <c r="N37" s="46">
        <v>2874.173</v>
      </c>
      <c r="O37" s="47">
        <f t="shared" si="2"/>
        <v>103.84615384615385</v>
      </c>
      <c r="P37" s="31">
        <f t="shared" si="2"/>
        <v>67.36111111111111</v>
      </c>
      <c r="Q37" s="31">
        <f t="shared" si="2"/>
        <v>225</v>
      </c>
      <c r="R37" s="31">
        <f t="shared" si="2"/>
        <v>1122.6415094339623</v>
      </c>
      <c r="S37" s="31">
        <f t="shared" si="2"/>
        <v>79.35578330893118</v>
      </c>
      <c r="T37" s="32">
        <f t="shared" si="2"/>
        <v>110.0727690540023</v>
      </c>
    </row>
    <row r="38" spans="1:20" ht="12.75" hidden="1">
      <c r="A38" s="2" t="s">
        <v>59</v>
      </c>
      <c r="B38" s="34" t="s">
        <v>312</v>
      </c>
      <c r="C38" s="45">
        <f>'2019'!C38</f>
        <v>1081.83</v>
      </c>
      <c r="D38" s="6">
        <f>'2019'!D38</f>
        <v>182.398</v>
      </c>
      <c r="E38" s="6">
        <f>'2019'!E38</f>
        <v>144.468</v>
      </c>
      <c r="F38" s="6">
        <f>'2019'!F38</f>
        <v>47.68</v>
      </c>
      <c r="G38" s="6">
        <f>'2019'!G38</f>
        <v>550.8710000000002</v>
      </c>
      <c r="H38" s="46">
        <f>'2019'!H38</f>
        <v>2007.247</v>
      </c>
      <c r="I38" s="45">
        <v>1178.5140000000001</v>
      </c>
      <c r="J38" s="6">
        <v>182.782</v>
      </c>
      <c r="K38" s="6">
        <v>6.99</v>
      </c>
      <c r="L38" s="6">
        <v>0</v>
      </c>
      <c r="M38" s="7">
        <f t="shared" si="5"/>
        <v>610.6059999999999</v>
      </c>
      <c r="N38" s="46">
        <v>1978.892</v>
      </c>
      <c r="O38" s="47">
        <f t="shared" si="2"/>
        <v>108.96487985212569</v>
      </c>
      <c r="P38" s="31">
        <f t="shared" si="2"/>
        <v>100.54945054945054</v>
      </c>
      <c r="Q38" s="31">
        <f t="shared" si="2"/>
        <v>4.861111111111112</v>
      </c>
      <c r="R38" s="31">
        <f t="shared" si="2"/>
        <v>0</v>
      </c>
      <c r="S38" s="31">
        <f t="shared" si="2"/>
        <v>110.88929219600725</v>
      </c>
      <c r="T38" s="32">
        <f t="shared" si="2"/>
        <v>98.60488290981564</v>
      </c>
    </row>
    <row r="39" spans="1:20" ht="12.75" hidden="1">
      <c r="A39" s="2" t="s">
        <v>60</v>
      </c>
      <c r="B39" s="34" t="s">
        <v>313</v>
      </c>
      <c r="C39" s="45">
        <f>'2019'!C39</f>
        <v>1861.998</v>
      </c>
      <c r="D39" s="6">
        <f>'2019'!D39</f>
        <v>305.505</v>
      </c>
      <c r="E39" s="6">
        <f>'2019'!E39</f>
        <v>173.007</v>
      </c>
      <c r="F39" s="6">
        <f>'2019'!F39</f>
        <v>0</v>
      </c>
      <c r="G39" s="6">
        <f>'2019'!G39</f>
        <v>1008.6089999999999</v>
      </c>
      <c r="H39" s="46">
        <f>'2019'!H39</f>
        <v>3349.119</v>
      </c>
      <c r="I39" s="45">
        <v>1766.207</v>
      </c>
      <c r="J39" s="6">
        <v>296.901</v>
      </c>
      <c r="K39" s="6">
        <v>161.151</v>
      </c>
      <c r="L39" s="6">
        <v>247.92</v>
      </c>
      <c r="M39" s="7">
        <f t="shared" si="5"/>
        <v>2080.3149999999996</v>
      </c>
      <c r="N39" s="46">
        <v>4552.494</v>
      </c>
      <c r="O39" s="47">
        <f t="shared" si="2"/>
        <v>94.84425349087003</v>
      </c>
      <c r="P39" s="31">
        <f t="shared" si="2"/>
        <v>97.05882352941177</v>
      </c>
      <c r="Q39" s="31">
        <f t="shared" si="2"/>
        <v>93.0635838150289</v>
      </c>
      <c r="R39" s="31"/>
      <c r="S39" s="31">
        <f t="shared" si="2"/>
        <v>206.14469772051538</v>
      </c>
      <c r="T39" s="32">
        <f t="shared" si="2"/>
        <v>135.9211704986563</v>
      </c>
    </row>
    <row r="40" spans="1:20" ht="12.75" hidden="1">
      <c r="A40" s="2" t="s">
        <v>61</v>
      </c>
      <c r="B40" s="34" t="s">
        <v>314</v>
      </c>
      <c r="C40" s="45">
        <f>'2019'!C40</f>
        <v>1125.538</v>
      </c>
      <c r="D40" s="6">
        <f>'2019'!D40</f>
        <v>313.435</v>
      </c>
      <c r="E40" s="6">
        <f>'2019'!E40</f>
        <v>0</v>
      </c>
      <c r="F40" s="6">
        <f>'2019'!F40</f>
        <v>88.4</v>
      </c>
      <c r="G40" s="6">
        <f>'2019'!G40</f>
        <v>373.308</v>
      </c>
      <c r="H40" s="46">
        <f>'2019'!H40</f>
        <v>1900.681</v>
      </c>
      <c r="I40" s="45">
        <v>983.2570000000001</v>
      </c>
      <c r="J40" s="6">
        <v>311.359</v>
      </c>
      <c r="K40" s="6">
        <v>0</v>
      </c>
      <c r="L40" s="6">
        <v>0</v>
      </c>
      <c r="M40" s="7">
        <f t="shared" si="5"/>
        <v>1223.819</v>
      </c>
      <c r="N40" s="46">
        <v>2518.435</v>
      </c>
      <c r="O40" s="47">
        <f t="shared" si="2"/>
        <v>87.30017761989343</v>
      </c>
      <c r="P40" s="31">
        <f t="shared" si="2"/>
        <v>99.36102236421725</v>
      </c>
      <c r="Q40" s="31"/>
      <c r="R40" s="31">
        <f t="shared" si="2"/>
        <v>0</v>
      </c>
      <c r="S40" s="31">
        <f t="shared" si="2"/>
        <v>328.15013404825737</v>
      </c>
      <c r="T40" s="32">
        <f t="shared" si="2"/>
        <v>132.45660178853237</v>
      </c>
    </row>
    <row r="41" spans="1:20" ht="12.75" hidden="1">
      <c r="A41" s="2" t="s">
        <v>62</v>
      </c>
      <c r="B41" s="34" t="s">
        <v>315</v>
      </c>
      <c r="C41" s="45">
        <f>'2019'!C41</f>
        <v>1147.759</v>
      </c>
      <c r="D41" s="6">
        <f>'2019'!D41</f>
        <v>174.824</v>
      </c>
      <c r="E41" s="6">
        <f>'2019'!E41</f>
        <v>0</v>
      </c>
      <c r="F41" s="6">
        <f>'2019'!F41</f>
        <v>0</v>
      </c>
      <c r="G41" s="6">
        <f>'2019'!G41</f>
        <v>711.3789999999999</v>
      </c>
      <c r="H41" s="46">
        <f>'2019'!H41</f>
        <v>2033.962</v>
      </c>
      <c r="I41" s="45">
        <v>1099.167</v>
      </c>
      <c r="J41" s="6">
        <v>137.682</v>
      </c>
      <c r="K41" s="6">
        <v>0</v>
      </c>
      <c r="L41" s="6">
        <v>10.229</v>
      </c>
      <c r="M41" s="7">
        <f t="shared" si="5"/>
        <v>1075.842</v>
      </c>
      <c r="N41" s="46">
        <v>2322.92</v>
      </c>
      <c r="O41" s="47">
        <f t="shared" si="2"/>
        <v>95.73170731707317</v>
      </c>
      <c r="P41" s="31">
        <f t="shared" si="2"/>
        <v>78.85714285714286</v>
      </c>
      <c r="Q41" s="31"/>
      <c r="R41" s="31"/>
      <c r="S41" s="31">
        <f t="shared" si="2"/>
        <v>151.33614627285513</v>
      </c>
      <c r="T41" s="32">
        <f t="shared" si="2"/>
        <v>114.20845624385447</v>
      </c>
    </row>
    <row r="42" spans="1:20" ht="12.75" hidden="1">
      <c r="A42" s="2" t="s">
        <v>63</v>
      </c>
      <c r="B42" s="34" t="s">
        <v>316</v>
      </c>
      <c r="C42" s="45">
        <f>'2019'!C42</f>
        <v>1278.495</v>
      </c>
      <c r="D42" s="6">
        <f>'2019'!D42</f>
        <v>197.202</v>
      </c>
      <c r="E42" s="6">
        <f>'2019'!E42</f>
        <v>0</v>
      </c>
      <c r="F42" s="6">
        <f>'2019'!F42</f>
        <v>71.754</v>
      </c>
      <c r="G42" s="6">
        <f>'2019'!G42</f>
        <v>1123.9460000000001</v>
      </c>
      <c r="H42" s="46">
        <f>'2019'!H42</f>
        <v>2671.397</v>
      </c>
      <c r="I42" s="45">
        <v>1297.0810000000001</v>
      </c>
      <c r="J42" s="6">
        <v>184.312</v>
      </c>
      <c r="K42" s="6">
        <v>0</v>
      </c>
      <c r="L42" s="6">
        <v>2.04</v>
      </c>
      <c r="M42" s="7">
        <f t="shared" si="5"/>
        <v>1506.464</v>
      </c>
      <c r="N42" s="46">
        <v>2989.897</v>
      </c>
      <c r="O42" s="47">
        <f t="shared" si="2"/>
        <v>101.48669796557121</v>
      </c>
      <c r="P42" s="31">
        <f t="shared" si="2"/>
        <v>93.4010152284264</v>
      </c>
      <c r="Q42" s="31"/>
      <c r="R42" s="31">
        <f t="shared" si="2"/>
        <v>2.7777777777777777</v>
      </c>
      <c r="S42" s="31">
        <f t="shared" si="2"/>
        <v>133.98576512455514</v>
      </c>
      <c r="T42" s="32">
        <f t="shared" si="2"/>
        <v>111.94309247472856</v>
      </c>
    </row>
    <row r="43" spans="1:20" ht="12.75" hidden="1">
      <c r="A43" s="2" t="s">
        <v>64</v>
      </c>
      <c r="B43" s="34" t="s">
        <v>317</v>
      </c>
      <c r="C43" s="45">
        <f>'2019'!C43</f>
        <v>1627.489</v>
      </c>
      <c r="D43" s="6">
        <f>'2019'!D43</f>
        <v>503.457</v>
      </c>
      <c r="E43" s="6">
        <f>'2019'!E43</f>
        <v>0</v>
      </c>
      <c r="F43" s="6">
        <f>'2019'!F43</f>
        <v>48.724</v>
      </c>
      <c r="G43" s="6">
        <f>'2019'!G43</f>
        <v>1718.7840000000003</v>
      </c>
      <c r="H43" s="46">
        <f>'2019'!H43</f>
        <v>3898.454</v>
      </c>
      <c r="I43" s="45">
        <v>1457.327</v>
      </c>
      <c r="J43" s="6">
        <v>353.097</v>
      </c>
      <c r="K43" s="6">
        <v>0</v>
      </c>
      <c r="L43" s="6">
        <v>0</v>
      </c>
      <c r="M43" s="7">
        <f t="shared" si="5"/>
        <v>466.3040000000001</v>
      </c>
      <c r="N43" s="46">
        <v>2276.728</v>
      </c>
      <c r="O43" s="47">
        <f t="shared" si="2"/>
        <v>89.55132145052244</v>
      </c>
      <c r="P43" s="31">
        <f t="shared" si="2"/>
        <v>70.17892644135189</v>
      </c>
      <c r="Q43" s="31"/>
      <c r="R43" s="31">
        <f t="shared" si="2"/>
        <v>0</v>
      </c>
      <c r="S43" s="31">
        <f t="shared" si="2"/>
        <v>27.108784176847006</v>
      </c>
      <c r="T43" s="32">
        <f t="shared" si="2"/>
        <v>58.414571575166754</v>
      </c>
    </row>
    <row r="44" spans="1:20" ht="12.75" hidden="1">
      <c r="A44" s="2" t="s">
        <v>65</v>
      </c>
      <c r="B44" s="34" t="s">
        <v>318</v>
      </c>
      <c r="C44" s="45">
        <f>'2019'!C44</f>
        <v>893.38</v>
      </c>
      <c r="D44" s="6">
        <f>'2019'!D44</f>
        <v>129.603</v>
      </c>
      <c r="E44" s="6">
        <f>'2019'!E44</f>
        <v>0</v>
      </c>
      <c r="F44" s="6">
        <f>'2019'!F44</f>
        <v>55.605</v>
      </c>
      <c r="G44" s="6">
        <f>'2019'!G44</f>
        <v>335.67900000000003</v>
      </c>
      <c r="H44" s="46">
        <f>'2019'!H44</f>
        <v>1414.267</v>
      </c>
      <c r="I44" s="45">
        <v>1006.5640000000001</v>
      </c>
      <c r="J44" s="6">
        <v>118.829</v>
      </c>
      <c r="K44" s="6">
        <v>0</v>
      </c>
      <c r="L44" s="6">
        <v>0</v>
      </c>
      <c r="M44" s="7">
        <f t="shared" si="5"/>
        <v>612.673</v>
      </c>
      <c r="N44" s="46">
        <v>1738.066</v>
      </c>
      <c r="O44" s="47">
        <f t="shared" si="2"/>
        <v>112.7659574468085</v>
      </c>
      <c r="P44" s="31">
        <f t="shared" si="2"/>
        <v>91.53846153846153</v>
      </c>
      <c r="Q44" s="31"/>
      <c r="R44" s="31">
        <f t="shared" si="2"/>
        <v>0</v>
      </c>
      <c r="S44" s="31">
        <f t="shared" si="2"/>
        <v>182.44047619047618</v>
      </c>
      <c r="T44" s="32">
        <f t="shared" si="2"/>
        <v>122.9137199434229</v>
      </c>
    </row>
    <row r="45" spans="1:20" ht="12.75" hidden="1">
      <c r="A45" s="2" t="s">
        <v>66</v>
      </c>
      <c r="B45" s="34" t="s">
        <v>319</v>
      </c>
      <c r="C45" s="45">
        <f>'2019'!C45</f>
        <v>1148.4940000000001</v>
      </c>
      <c r="D45" s="6">
        <f>'2019'!D45</f>
        <v>79.51</v>
      </c>
      <c r="E45" s="6">
        <f>'2019'!E45</f>
        <v>0</v>
      </c>
      <c r="F45" s="6">
        <f>'2019'!F45</f>
        <v>0</v>
      </c>
      <c r="G45" s="6">
        <f>'2019'!G45</f>
        <v>484.67899999999986</v>
      </c>
      <c r="H45" s="46">
        <f>'2019'!H45</f>
        <v>1712.683</v>
      </c>
      <c r="I45" s="45">
        <v>875.0980000000001</v>
      </c>
      <c r="J45" s="6">
        <v>66.463</v>
      </c>
      <c r="K45" s="6">
        <v>32.062</v>
      </c>
      <c r="L45" s="6">
        <v>24.3</v>
      </c>
      <c r="M45" s="7">
        <f t="shared" si="5"/>
        <v>408.95</v>
      </c>
      <c r="N45" s="46">
        <v>1406.873</v>
      </c>
      <c r="O45" s="47">
        <f t="shared" si="2"/>
        <v>76.21951219512195</v>
      </c>
      <c r="P45" s="31">
        <f t="shared" si="2"/>
        <v>82.5</v>
      </c>
      <c r="Q45" s="31"/>
      <c r="R45" s="31"/>
      <c r="S45" s="31">
        <f t="shared" si="2"/>
        <v>84.3298969072165</v>
      </c>
      <c r="T45" s="32">
        <f t="shared" si="2"/>
        <v>82.13660245183888</v>
      </c>
    </row>
    <row r="46" spans="1:20" ht="12.75" hidden="1">
      <c r="A46" s="2" t="s">
        <v>67</v>
      </c>
      <c r="B46" s="34" t="s">
        <v>321</v>
      </c>
      <c r="C46" s="45">
        <f>'2019'!C46</f>
        <v>894.175</v>
      </c>
      <c r="D46" s="6">
        <f>'2019'!D46</f>
        <v>226.018</v>
      </c>
      <c r="E46" s="6">
        <f>'2019'!E46</f>
        <v>0</v>
      </c>
      <c r="F46" s="6">
        <f>'2019'!F46</f>
        <v>39.047</v>
      </c>
      <c r="G46" s="6">
        <f>'2019'!G46</f>
        <v>732.1400000000001</v>
      </c>
      <c r="H46" s="46">
        <f>'2019'!H46</f>
        <v>1891.38</v>
      </c>
      <c r="I46" s="45">
        <v>1054.006</v>
      </c>
      <c r="J46" s="6">
        <v>204.008</v>
      </c>
      <c r="K46" s="6">
        <v>0</v>
      </c>
      <c r="L46" s="6">
        <v>0</v>
      </c>
      <c r="M46" s="7">
        <f t="shared" si="5"/>
        <v>846.0509999999999</v>
      </c>
      <c r="N46" s="46">
        <v>2104.065</v>
      </c>
      <c r="O46" s="47">
        <f t="shared" si="2"/>
        <v>117.89709172259508</v>
      </c>
      <c r="P46" s="31">
        <f t="shared" si="2"/>
        <v>90.2654867256637</v>
      </c>
      <c r="Q46" s="31"/>
      <c r="R46" s="31">
        <f t="shared" si="2"/>
        <v>0</v>
      </c>
      <c r="S46" s="31">
        <f t="shared" si="2"/>
        <v>115.57377049180329</v>
      </c>
      <c r="T46" s="32">
        <f t="shared" si="2"/>
        <v>111.26388154415653</v>
      </c>
    </row>
    <row r="47" spans="1:20" ht="12.75" hidden="1">
      <c r="A47" s="2" t="s">
        <v>68</v>
      </c>
      <c r="B47" s="34" t="s">
        <v>322</v>
      </c>
      <c r="C47" s="45">
        <f>'2019'!C47</f>
        <v>878.2539999999999</v>
      </c>
      <c r="D47" s="6">
        <f>'2019'!D47</f>
        <v>109.786</v>
      </c>
      <c r="E47" s="6">
        <f>'2019'!E47</f>
        <v>97.817</v>
      </c>
      <c r="F47" s="6">
        <f>'2019'!F47</f>
        <v>182.007</v>
      </c>
      <c r="G47" s="6">
        <f>'2019'!G47</f>
        <v>1615.185</v>
      </c>
      <c r="H47" s="46">
        <f>'2019'!H47</f>
        <v>2883.049</v>
      </c>
      <c r="I47" s="45">
        <v>834.657</v>
      </c>
      <c r="J47" s="6">
        <v>104.423</v>
      </c>
      <c r="K47" s="6">
        <v>100.806</v>
      </c>
      <c r="L47" s="6">
        <v>242.898</v>
      </c>
      <c r="M47" s="7">
        <f t="shared" si="5"/>
        <v>980.1649999999998</v>
      </c>
      <c r="N47" s="46">
        <v>2262.949</v>
      </c>
      <c r="O47" s="47">
        <f t="shared" si="2"/>
        <v>95.10250569476082</v>
      </c>
      <c r="P47" s="31">
        <f t="shared" si="2"/>
        <v>94.54545454545455</v>
      </c>
      <c r="Q47" s="31">
        <f t="shared" si="2"/>
        <v>103.0612244897959</v>
      </c>
      <c r="R47" s="31">
        <f t="shared" si="2"/>
        <v>133.5164835164835</v>
      </c>
      <c r="S47" s="31">
        <f t="shared" si="2"/>
        <v>60.681114551083596</v>
      </c>
      <c r="T47" s="32">
        <f t="shared" si="2"/>
        <v>78.49462365591397</v>
      </c>
    </row>
    <row r="48" spans="1:20" ht="12.75" hidden="1">
      <c r="A48" s="2" t="s">
        <v>69</v>
      </c>
      <c r="B48" s="34" t="s">
        <v>323</v>
      </c>
      <c r="C48" s="45">
        <f>'2019'!C48</f>
        <v>798.018</v>
      </c>
      <c r="D48" s="6">
        <f>'2019'!D48</f>
        <v>76.035</v>
      </c>
      <c r="E48" s="6">
        <f>'2019'!E48</f>
        <v>0</v>
      </c>
      <c r="F48" s="6">
        <f>'2019'!F48</f>
        <v>19.246</v>
      </c>
      <c r="G48" s="6">
        <f>'2019'!G48</f>
        <v>462.826</v>
      </c>
      <c r="H48" s="46">
        <f>'2019'!H48</f>
        <v>1356.125</v>
      </c>
      <c r="I48" s="45">
        <v>846.426</v>
      </c>
      <c r="J48" s="6">
        <v>72.243</v>
      </c>
      <c r="K48" s="6">
        <v>0</v>
      </c>
      <c r="L48" s="6">
        <v>485</v>
      </c>
      <c r="M48" s="7">
        <f t="shared" si="5"/>
        <v>961.7440000000001</v>
      </c>
      <c r="N48" s="46">
        <v>2365.413</v>
      </c>
      <c r="O48" s="47">
        <f t="shared" si="2"/>
        <v>106.01503759398496</v>
      </c>
      <c r="P48" s="31">
        <f t="shared" si="2"/>
        <v>94.73684210526315</v>
      </c>
      <c r="Q48" s="31"/>
      <c r="R48" s="31">
        <f t="shared" si="2"/>
        <v>2552.6315789473683</v>
      </c>
      <c r="S48" s="31">
        <f t="shared" si="2"/>
        <v>207.77537796976242</v>
      </c>
      <c r="T48" s="32">
        <f t="shared" si="2"/>
        <v>174.41002949852506</v>
      </c>
    </row>
    <row r="49" spans="1:20" ht="12.75" hidden="1">
      <c r="A49" s="4">
        <v>2</v>
      </c>
      <c r="B49" s="18" t="s">
        <v>324</v>
      </c>
      <c r="C49" s="87">
        <f>'2019'!C49</f>
        <v>15695.6</v>
      </c>
      <c r="D49" s="84">
        <f>'2019'!D49</f>
        <v>1624.0349999999999</v>
      </c>
      <c r="E49" s="84">
        <f>'2019'!E49</f>
        <v>741.797</v>
      </c>
      <c r="F49" s="84">
        <f>'2019'!F49</f>
        <v>892.363</v>
      </c>
      <c r="G49" s="84">
        <f>'2019'!G49</f>
        <v>9329.337</v>
      </c>
      <c r="H49" s="88">
        <f>'2019'!H49</f>
        <v>28283.131999999998</v>
      </c>
      <c r="I49" s="87">
        <f aca="true" t="shared" si="6" ref="I49:N49">SUM(I50:I56)</f>
        <v>17021.360000000004</v>
      </c>
      <c r="J49" s="19">
        <f t="shared" si="6"/>
        <v>1529.083</v>
      </c>
      <c r="K49" s="19">
        <f t="shared" si="6"/>
        <v>1002.5160000000001</v>
      </c>
      <c r="L49" s="19">
        <f t="shared" si="6"/>
        <v>823.507</v>
      </c>
      <c r="M49" s="19">
        <f t="shared" si="6"/>
        <v>7995.673999999998</v>
      </c>
      <c r="N49" s="52">
        <f t="shared" si="6"/>
        <v>28372.140000000003</v>
      </c>
      <c r="O49" s="50">
        <f t="shared" si="2"/>
        <v>108.44164118246687</v>
      </c>
      <c r="P49" s="12">
        <f t="shared" si="2"/>
        <v>94.15024630541872</v>
      </c>
      <c r="Q49" s="12">
        <f t="shared" si="2"/>
        <v>135.17520215633422</v>
      </c>
      <c r="R49" s="12">
        <f t="shared" si="2"/>
        <v>92.37668161434978</v>
      </c>
      <c r="S49" s="12">
        <f t="shared" si="2"/>
        <v>85.71122306785293</v>
      </c>
      <c r="T49" s="13">
        <f t="shared" si="2"/>
        <v>100.3146766608917</v>
      </c>
    </row>
    <row r="50" spans="1:20" ht="12.75" hidden="1">
      <c r="A50" s="3" t="s">
        <v>70</v>
      </c>
      <c r="B50" s="34" t="s">
        <v>325</v>
      </c>
      <c r="C50" s="45">
        <f>'2019'!C50</f>
        <v>4599.635</v>
      </c>
      <c r="D50" s="6">
        <f>'2019'!D50</f>
        <v>585.217</v>
      </c>
      <c r="E50" s="6">
        <f>'2019'!E50</f>
        <v>11.764</v>
      </c>
      <c r="F50" s="6">
        <f>'2019'!F50</f>
        <v>39.074</v>
      </c>
      <c r="G50" s="6">
        <f>'2019'!G50</f>
        <v>1153.6249999999993</v>
      </c>
      <c r="H50" s="46">
        <f>'2019'!H50</f>
        <v>6389.315</v>
      </c>
      <c r="I50" s="45">
        <v>4984.6720000000005</v>
      </c>
      <c r="J50" s="6">
        <v>474.476</v>
      </c>
      <c r="K50" s="6">
        <v>42.894</v>
      </c>
      <c r="L50" s="6">
        <v>0</v>
      </c>
      <c r="M50" s="7">
        <f aca="true" t="shared" si="7" ref="M50:M56">N50-I50-J50-K50-L50</f>
        <v>2694.319999999999</v>
      </c>
      <c r="N50" s="46">
        <v>8196.362</v>
      </c>
      <c r="O50" s="47">
        <f t="shared" si="2"/>
        <v>108.3695652173913</v>
      </c>
      <c r="P50" s="31">
        <f t="shared" si="2"/>
        <v>81.02564102564102</v>
      </c>
      <c r="Q50" s="31">
        <f t="shared" si="2"/>
        <v>358.33333333333337</v>
      </c>
      <c r="R50" s="31">
        <f t="shared" si="2"/>
        <v>0</v>
      </c>
      <c r="S50" s="31">
        <f t="shared" si="2"/>
        <v>233.44887348353552</v>
      </c>
      <c r="T50" s="32">
        <f t="shared" si="2"/>
        <v>128.2829863828455</v>
      </c>
    </row>
    <row r="51" spans="1:20" ht="12.75" hidden="1">
      <c r="A51" s="3" t="s">
        <v>71</v>
      </c>
      <c r="B51" s="34" t="s">
        <v>326</v>
      </c>
      <c r="C51" s="45">
        <f>'2019'!C51</f>
        <v>1934.085</v>
      </c>
      <c r="D51" s="6">
        <f>'2019'!D51</f>
        <v>150.939</v>
      </c>
      <c r="E51" s="6">
        <f>'2019'!E51</f>
        <v>128.731</v>
      </c>
      <c r="F51" s="6">
        <f>'2019'!F51</f>
        <v>16.96</v>
      </c>
      <c r="G51" s="6">
        <f>'2019'!G51</f>
        <v>529.6410000000002</v>
      </c>
      <c r="H51" s="46">
        <f>'2019'!H51</f>
        <v>2760.356</v>
      </c>
      <c r="I51" s="45">
        <v>2297.852</v>
      </c>
      <c r="J51" s="6">
        <v>107.632</v>
      </c>
      <c r="K51" s="6">
        <v>111.633</v>
      </c>
      <c r="L51" s="6">
        <v>56.33</v>
      </c>
      <c r="M51" s="7">
        <f t="shared" si="7"/>
        <v>402.43399999999997</v>
      </c>
      <c r="N51" s="46">
        <v>2975.881</v>
      </c>
      <c r="O51" s="47">
        <f t="shared" si="2"/>
        <v>118.8210961737332</v>
      </c>
      <c r="P51" s="31">
        <f t="shared" si="2"/>
        <v>71.52317880794702</v>
      </c>
      <c r="Q51" s="31">
        <f t="shared" si="2"/>
        <v>86.82170542635659</v>
      </c>
      <c r="R51" s="31">
        <f t="shared" si="2"/>
        <v>329.4117647058823</v>
      </c>
      <c r="S51" s="31">
        <f t="shared" si="2"/>
        <v>75.84905660377359</v>
      </c>
      <c r="T51" s="32">
        <f t="shared" si="2"/>
        <v>107.82608695652173</v>
      </c>
    </row>
    <row r="52" spans="1:20" ht="12.75" hidden="1">
      <c r="A52" s="3" t="s">
        <v>72</v>
      </c>
      <c r="B52" s="34" t="s">
        <v>327</v>
      </c>
      <c r="C52" s="45">
        <f>'2019'!C52</f>
        <v>2515.094</v>
      </c>
      <c r="D52" s="6">
        <f>'2019'!D52</f>
        <v>577.565</v>
      </c>
      <c r="E52" s="6">
        <f>'2019'!E52</f>
        <v>348.134</v>
      </c>
      <c r="F52" s="6">
        <f>'2019'!F52</f>
        <v>141.292</v>
      </c>
      <c r="G52" s="6">
        <f>'2019'!G52</f>
        <v>3346.081</v>
      </c>
      <c r="H52" s="46">
        <f>'2019'!H52</f>
        <v>6928.166</v>
      </c>
      <c r="I52" s="45">
        <v>2677.286</v>
      </c>
      <c r="J52" s="6">
        <v>645.315</v>
      </c>
      <c r="K52" s="6">
        <v>373.557</v>
      </c>
      <c r="L52" s="6">
        <v>335.85</v>
      </c>
      <c r="M52" s="7">
        <f t="shared" si="7"/>
        <v>2624.302</v>
      </c>
      <c r="N52" s="46">
        <v>6656.31</v>
      </c>
      <c r="O52" s="47">
        <f t="shared" si="2"/>
        <v>106.441351888668</v>
      </c>
      <c r="P52" s="31">
        <f t="shared" si="2"/>
        <v>111.59169550173011</v>
      </c>
      <c r="Q52" s="31">
        <f t="shared" si="2"/>
        <v>107.47126436781609</v>
      </c>
      <c r="R52" s="31">
        <f t="shared" si="2"/>
        <v>238.29787234042553</v>
      </c>
      <c r="S52" s="31">
        <f t="shared" si="2"/>
        <v>78.42199641362822</v>
      </c>
      <c r="T52" s="32">
        <f t="shared" si="2"/>
        <v>96.07390300230946</v>
      </c>
    </row>
    <row r="53" spans="1:20" ht="12.75" hidden="1">
      <c r="A53" s="3" t="s">
        <v>73</v>
      </c>
      <c r="B53" s="34" t="s">
        <v>328</v>
      </c>
      <c r="C53" s="45">
        <f>'2019'!C53</f>
        <v>1778.5839999999998</v>
      </c>
      <c r="D53" s="6">
        <f>'2019'!D53</f>
        <v>84.384</v>
      </c>
      <c r="E53" s="6">
        <f>'2019'!E53</f>
        <v>83.652</v>
      </c>
      <c r="F53" s="6">
        <f>'2019'!F53</f>
        <v>101.59</v>
      </c>
      <c r="G53" s="6">
        <f>'2019'!G53</f>
        <v>586.0520000000002</v>
      </c>
      <c r="H53" s="46">
        <f>'2019'!H53</f>
        <v>2634.262</v>
      </c>
      <c r="I53" s="45">
        <v>1880.2</v>
      </c>
      <c r="J53" s="6">
        <v>65.728</v>
      </c>
      <c r="K53" s="6">
        <v>51.577</v>
      </c>
      <c r="L53" s="6">
        <v>14.397</v>
      </c>
      <c r="M53" s="7">
        <f t="shared" si="7"/>
        <v>662.2979999999998</v>
      </c>
      <c r="N53" s="46">
        <v>2674.2</v>
      </c>
      <c r="O53" s="47">
        <f t="shared" si="2"/>
        <v>105.67734682405845</v>
      </c>
      <c r="P53" s="31">
        <f t="shared" si="2"/>
        <v>78.57142857142857</v>
      </c>
      <c r="Q53" s="31">
        <f t="shared" si="2"/>
        <v>61.904761904761905</v>
      </c>
      <c r="R53" s="31">
        <f t="shared" si="2"/>
        <v>13.725490196078432</v>
      </c>
      <c r="S53" s="31">
        <f t="shared" si="2"/>
        <v>112.96928327645051</v>
      </c>
      <c r="T53" s="32">
        <f t="shared" si="2"/>
        <v>101.51860288534549</v>
      </c>
    </row>
    <row r="54" spans="1:20" ht="12.75" hidden="1">
      <c r="A54" s="3" t="s">
        <v>74</v>
      </c>
      <c r="B54" s="34" t="s">
        <v>329</v>
      </c>
      <c r="C54" s="45">
        <f>'2019'!C54</f>
        <v>1643.739</v>
      </c>
      <c r="D54" s="6">
        <f>'2019'!D54</f>
        <v>79.129</v>
      </c>
      <c r="E54" s="6">
        <f>'2019'!E54</f>
        <v>165.372</v>
      </c>
      <c r="F54" s="6">
        <f>'2019'!F54</f>
        <v>5.427</v>
      </c>
      <c r="G54" s="6">
        <f>'2019'!G54</f>
        <v>2398.5760000000005</v>
      </c>
      <c r="H54" s="46">
        <f>'2019'!H54</f>
        <v>4292.243</v>
      </c>
      <c r="I54" s="45">
        <v>1784.896</v>
      </c>
      <c r="J54" s="6">
        <v>77.362</v>
      </c>
      <c r="K54" s="6">
        <v>419.842</v>
      </c>
      <c r="L54" s="6">
        <v>49.9</v>
      </c>
      <c r="M54" s="7">
        <f t="shared" si="7"/>
        <v>475.06000000000006</v>
      </c>
      <c r="N54" s="46">
        <v>2807.06</v>
      </c>
      <c r="O54" s="47">
        <f t="shared" si="2"/>
        <v>108.57664233576642</v>
      </c>
      <c r="P54" s="31">
        <f t="shared" si="2"/>
        <v>97.46835443037975</v>
      </c>
      <c r="Q54" s="31">
        <f t="shared" si="2"/>
        <v>254.54545454545453</v>
      </c>
      <c r="R54" s="31">
        <f t="shared" si="2"/>
        <v>1000</v>
      </c>
      <c r="S54" s="31">
        <f t="shared" si="2"/>
        <v>19.79991663192997</v>
      </c>
      <c r="T54" s="32">
        <f t="shared" si="2"/>
        <v>65.40074557315937</v>
      </c>
    </row>
    <row r="55" spans="1:20" ht="12.75" hidden="1">
      <c r="A55" s="3" t="s">
        <v>75</v>
      </c>
      <c r="B55" s="34" t="s">
        <v>330</v>
      </c>
      <c r="C55" s="45">
        <f>'2019'!C55</f>
        <v>1939.922</v>
      </c>
      <c r="D55" s="6">
        <f>'2019'!D55</f>
        <v>52.993</v>
      </c>
      <c r="E55" s="6">
        <f>'2019'!E55</f>
        <v>4.144</v>
      </c>
      <c r="F55" s="6">
        <f>'2019'!F55</f>
        <v>567.24</v>
      </c>
      <c r="G55" s="6">
        <f>'2019'!G55</f>
        <v>698.0230000000001</v>
      </c>
      <c r="H55" s="46">
        <f>'2019'!H55</f>
        <v>3262.322</v>
      </c>
      <c r="I55" s="45">
        <v>2001.7849999999999</v>
      </c>
      <c r="J55" s="6">
        <v>55.137</v>
      </c>
      <c r="K55" s="6">
        <v>3.013</v>
      </c>
      <c r="L55" s="6">
        <v>62.53</v>
      </c>
      <c r="M55" s="7">
        <f t="shared" si="7"/>
        <v>648.0930000000002</v>
      </c>
      <c r="N55" s="46">
        <v>2770.558</v>
      </c>
      <c r="O55" s="47">
        <f t="shared" si="2"/>
        <v>103.1958762886598</v>
      </c>
      <c r="P55" s="31">
        <f t="shared" si="2"/>
        <v>103.77358490566037</v>
      </c>
      <c r="Q55" s="31">
        <f t="shared" si="2"/>
        <v>75</v>
      </c>
      <c r="R55" s="31">
        <f t="shared" si="2"/>
        <v>11.11111111111111</v>
      </c>
      <c r="S55" s="31">
        <f t="shared" si="2"/>
        <v>92.83667621776505</v>
      </c>
      <c r="T55" s="32">
        <f t="shared" si="2"/>
        <v>84.94788473329245</v>
      </c>
    </row>
    <row r="56" spans="1:20" ht="12.75" hidden="1">
      <c r="A56" s="3" t="s">
        <v>76</v>
      </c>
      <c r="B56" s="34" t="s">
        <v>331</v>
      </c>
      <c r="C56" s="45">
        <f>'2019'!C56</f>
        <v>1284.541</v>
      </c>
      <c r="D56" s="6">
        <f>'2019'!D56</f>
        <v>93.808</v>
      </c>
      <c r="E56" s="6">
        <f>'2019'!E56</f>
        <v>0</v>
      </c>
      <c r="F56" s="6">
        <f>'2019'!F56</f>
        <v>20.78</v>
      </c>
      <c r="G56" s="6">
        <f>'2019'!G56</f>
        <v>617.3390000000002</v>
      </c>
      <c r="H56" s="46">
        <f>'2019'!H56</f>
        <v>2016.468</v>
      </c>
      <c r="I56" s="45">
        <v>1394.669</v>
      </c>
      <c r="J56" s="6">
        <v>103.433</v>
      </c>
      <c r="K56" s="6">
        <v>0</v>
      </c>
      <c r="L56" s="6">
        <v>304.5</v>
      </c>
      <c r="M56" s="7">
        <f t="shared" si="7"/>
        <v>489.1669999999997</v>
      </c>
      <c r="N56" s="46">
        <v>2291.769</v>
      </c>
      <c r="O56" s="47">
        <f t="shared" si="2"/>
        <v>108.56031128404669</v>
      </c>
      <c r="P56" s="31">
        <f t="shared" si="2"/>
        <v>109.57446808510637</v>
      </c>
      <c r="Q56" s="31"/>
      <c r="R56" s="31">
        <f t="shared" si="2"/>
        <v>1452.3809523809523</v>
      </c>
      <c r="S56" s="31">
        <f t="shared" si="2"/>
        <v>79.2544570502431</v>
      </c>
      <c r="T56" s="32">
        <f t="shared" si="2"/>
        <v>113.69047619047619</v>
      </c>
    </row>
    <row r="57" spans="1:20" ht="12.75" hidden="1">
      <c r="A57" s="4">
        <v>3</v>
      </c>
      <c r="B57" s="18" t="s">
        <v>332</v>
      </c>
      <c r="C57" s="87">
        <f>'2019'!C57</f>
        <v>23633.42</v>
      </c>
      <c r="D57" s="84">
        <f>'2019'!D57</f>
        <v>8091.818</v>
      </c>
      <c r="E57" s="84">
        <f>'2019'!E57</f>
        <v>1166.2469999999998</v>
      </c>
      <c r="F57" s="84">
        <f>'2019'!F57</f>
        <v>7891.547</v>
      </c>
      <c r="G57" s="84">
        <f>'2019'!G57</f>
        <v>24297.154</v>
      </c>
      <c r="H57" s="88">
        <f>'2019'!H57</f>
        <v>65080.18599999999</v>
      </c>
      <c r="I57" s="87">
        <f aca="true" t="shared" si="8" ref="I57:N57">SUM(I58:I70)</f>
        <v>25864.649999999998</v>
      </c>
      <c r="J57" s="19">
        <f t="shared" si="8"/>
        <v>8070.178</v>
      </c>
      <c r="K57" s="19">
        <f t="shared" si="8"/>
        <v>473.641</v>
      </c>
      <c r="L57" s="19">
        <f t="shared" si="8"/>
        <v>1227.6219999999998</v>
      </c>
      <c r="M57" s="19">
        <f t="shared" si="8"/>
        <v>24819.373</v>
      </c>
      <c r="N57" s="52">
        <f t="shared" si="8"/>
        <v>60455.464000000014</v>
      </c>
      <c r="O57" s="50">
        <f t="shared" si="2"/>
        <v>109.44442093682562</v>
      </c>
      <c r="P57" s="12">
        <f t="shared" si="2"/>
        <v>99.72812654473555</v>
      </c>
      <c r="Q57" s="12">
        <f t="shared" si="2"/>
        <v>40.651801029159515</v>
      </c>
      <c r="R57" s="12">
        <f t="shared" si="2"/>
        <v>15.560060821084642</v>
      </c>
      <c r="S57" s="12">
        <f t="shared" si="2"/>
        <v>102.14841338436844</v>
      </c>
      <c r="T57" s="13">
        <f t="shared" si="2"/>
        <v>92.89336201598033</v>
      </c>
    </row>
    <row r="58" spans="1:20" ht="12.75" hidden="1">
      <c r="A58" s="3" t="s">
        <v>77</v>
      </c>
      <c r="B58" s="34" t="s">
        <v>333</v>
      </c>
      <c r="C58" s="45">
        <f>'2019'!C58</f>
        <v>2887.915</v>
      </c>
      <c r="D58" s="6">
        <f>'2019'!D58</f>
        <v>699.04</v>
      </c>
      <c r="E58" s="6">
        <f>'2019'!E58</f>
        <v>1071.385</v>
      </c>
      <c r="F58" s="6">
        <f>'2019'!F58</f>
        <v>325.222</v>
      </c>
      <c r="G58" s="6">
        <f>'2019'!G58</f>
        <v>5847.398999999999</v>
      </c>
      <c r="H58" s="46">
        <f>'2019'!H58</f>
        <v>10830.961</v>
      </c>
      <c r="I58" s="45">
        <v>2814.956</v>
      </c>
      <c r="J58" s="6">
        <v>691.337</v>
      </c>
      <c r="K58" s="6">
        <v>351.146</v>
      </c>
      <c r="L58" s="6">
        <v>140.349</v>
      </c>
      <c r="M58" s="7">
        <f aca="true" t="shared" si="9" ref="M58:M70">N58-I58-J58-K58-L58</f>
        <v>7769.38</v>
      </c>
      <c r="N58" s="46">
        <v>11767.168</v>
      </c>
      <c r="O58" s="47">
        <f t="shared" si="2"/>
        <v>97.47229916897507</v>
      </c>
      <c r="P58" s="31">
        <f t="shared" si="2"/>
        <v>98.85550786838341</v>
      </c>
      <c r="Q58" s="31">
        <f t="shared" si="2"/>
        <v>32.773109243697476</v>
      </c>
      <c r="R58" s="31">
        <f t="shared" si="2"/>
        <v>43.07692307692308</v>
      </c>
      <c r="S58" s="31">
        <f t="shared" si="2"/>
        <v>132.87155806396441</v>
      </c>
      <c r="T58" s="32">
        <f t="shared" si="2"/>
        <v>108.64186132397747</v>
      </c>
    </row>
    <row r="59" spans="1:20" ht="12.75" hidden="1">
      <c r="A59" s="3" t="s">
        <v>78</v>
      </c>
      <c r="B59" s="34" t="s">
        <v>334</v>
      </c>
      <c r="C59" s="45">
        <f>'2019'!C59</f>
        <v>5789.387</v>
      </c>
      <c r="D59" s="6">
        <f>'2019'!D59</f>
        <v>1360.46</v>
      </c>
      <c r="E59" s="6">
        <f>'2019'!E59</f>
        <v>13.288</v>
      </c>
      <c r="F59" s="6">
        <f>'2019'!F59</f>
        <v>0</v>
      </c>
      <c r="G59" s="6">
        <f>'2019'!G59</f>
        <v>2442.229</v>
      </c>
      <c r="H59" s="46">
        <f>'2019'!H59</f>
        <v>9605.364</v>
      </c>
      <c r="I59" s="45">
        <v>6217.688</v>
      </c>
      <c r="J59" s="6">
        <v>1180.784</v>
      </c>
      <c r="K59" s="6">
        <v>7.026</v>
      </c>
      <c r="L59" s="6">
        <v>0</v>
      </c>
      <c r="M59" s="7">
        <f t="shared" si="9"/>
        <v>2386.8080000000004</v>
      </c>
      <c r="N59" s="46">
        <v>9792.306</v>
      </c>
      <c r="O59" s="47">
        <f t="shared" si="2"/>
        <v>107.41060632233545</v>
      </c>
      <c r="P59" s="31">
        <f t="shared" si="2"/>
        <v>86.83823529411765</v>
      </c>
      <c r="Q59" s="31">
        <f t="shared" si="2"/>
        <v>53.84615384615385</v>
      </c>
      <c r="R59" s="31"/>
      <c r="S59" s="31">
        <f t="shared" si="2"/>
        <v>97.74774774774775</v>
      </c>
      <c r="T59" s="32">
        <f t="shared" si="2"/>
        <v>101.94690265486726</v>
      </c>
    </row>
    <row r="60" spans="1:20" ht="12.75" hidden="1">
      <c r="A60" s="3" t="s">
        <v>79</v>
      </c>
      <c r="B60" s="34" t="s">
        <v>335</v>
      </c>
      <c r="C60" s="45">
        <f>'2019'!C60</f>
        <v>786.568</v>
      </c>
      <c r="D60" s="6">
        <f>'2019'!D60</f>
        <v>392.833</v>
      </c>
      <c r="E60" s="6">
        <f>'2019'!E60</f>
        <v>6.837</v>
      </c>
      <c r="F60" s="6">
        <f>'2019'!F60</f>
        <v>155.38</v>
      </c>
      <c r="G60" s="6">
        <f>'2019'!G60</f>
        <v>449.9799999999999</v>
      </c>
      <c r="H60" s="46">
        <f>'2019'!H60</f>
        <v>1791.598</v>
      </c>
      <c r="I60" s="45">
        <v>917.718</v>
      </c>
      <c r="J60" s="6">
        <v>346.331</v>
      </c>
      <c r="K60" s="6">
        <v>20</v>
      </c>
      <c r="L60" s="6">
        <v>0</v>
      </c>
      <c r="M60" s="7">
        <f t="shared" si="9"/>
        <v>307.26</v>
      </c>
      <c r="N60" s="46">
        <v>1591.309</v>
      </c>
      <c r="O60" s="47">
        <f t="shared" si="2"/>
        <v>116.64548919949173</v>
      </c>
      <c r="P60" s="31">
        <f t="shared" si="2"/>
        <v>88.04071246819338</v>
      </c>
      <c r="Q60" s="31">
        <f t="shared" si="2"/>
        <v>285.7142857142857</v>
      </c>
      <c r="R60" s="31">
        <f t="shared" si="2"/>
        <v>0</v>
      </c>
      <c r="S60" s="31">
        <f t="shared" si="2"/>
        <v>68.22222222222221</v>
      </c>
      <c r="T60" s="32">
        <f t="shared" si="2"/>
        <v>88.78348214285714</v>
      </c>
    </row>
    <row r="61" spans="1:20" ht="12.75" hidden="1">
      <c r="A61" s="3" t="s">
        <v>80</v>
      </c>
      <c r="B61" s="34" t="s">
        <v>336</v>
      </c>
      <c r="C61" s="45">
        <f>'2019'!C61</f>
        <v>1126.211</v>
      </c>
      <c r="D61" s="6">
        <f>'2019'!D61</f>
        <v>554.961</v>
      </c>
      <c r="E61" s="6">
        <f>'2019'!E61</f>
        <v>0</v>
      </c>
      <c r="F61" s="6">
        <f>'2019'!F61</f>
        <v>0</v>
      </c>
      <c r="G61" s="6">
        <f>'2019'!G61</f>
        <v>1533.1889999999996</v>
      </c>
      <c r="H61" s="46">
        <f>'2019'!H61</f>
        <v>3214.361</v>
      </c>
      <c r="I61" s="45">
        <v>1347.812</v>
      </c>
      <c r="J61" s="6">
        <v>570.583</v>
      </c>
      <c r="K61" s="6">
        <v>0</v>
      </c>
      <c r="L61" s="6">
        <v>0</v>
      </c>
      <c r="M61" s="7">
        <f t="shared" si="9"/>
        <v>1213.2640000000001</v>
      </c>
      <c r="N61" s="46">
        <v>3131.659</v>
      </c>
      <c r="O61" s="47">
        <f t="shared" si="2"/>
        <v>119.7158081705151</v>
      </c>
      <c r="P61" s="31">
        <f t="shared" si="2"/>
        <v>102.88288288288288</v>
      </c>
      <c r="Q61" s="31"/>
      <c r="R61" s="31"/>
      <c r="S61" s="31">
        <f t="shared" si="2"/>
        <v>79.12589693411611</v>
      </c>
      <c r="T61" s="32">
        <f t="shared" si="2"/>
        <v>97.44866210329806</v>
      </c>
    </row>
    <row r="62" spans="1:20" ht="12.75" hidden="1">
      <c r="A62" s="3" t="s">
        <v>81</v>
      </c>
      <c r="B62" s="34" t="s">
        <v>337</v>
      </c>
      <c r="C62" s="45">
        <f>'2019'!C62</f>
        <v>2187.058</v>
      </c>
      <c r="D62" s="6">
        <f>'2019'!D62</f>
        <v>1119.955</v>
      </c>
      <c r="E62" s="6">
        <f>'2019'!E62</f>
        <v>0</v>
      </c>
      <c r="F62" s="6">
        <f>'2019'!F62</f>
        <v>34.13</v>
      </c>
      <c r="G62" s="6">
        <f>'2019'!G62</f>
        <v>3214.852</v>
      </c>
      <c r="H62" s="46">
        <f>'2019'!H62</f>
        <v>6555.995</v>
      </c>
      <c r="I62" s="45">
        <v>2649.9230000000002</v>
      </c>
      <c r="J62" s="6">
        <v>766.025</v>
      </c>
      <c r="K62" s="6">
        <v>0</v>
      </c>
      <c r="L62" s="6">
        <v>826.3</v>
      </c>
      <c r="M62" s="7">
        <f t="shared" si="9"/>
        <v>956.3779999999999</v>
      </c>
      <c r="N62" s="46">
        <v>5198.626</v>
      </c>
      <c r="O62" s="47">
        <f t="shared" si="2"/>
        <v>121.17055326931869</v>
      </c>
      <c r="P62" s="31">
        <f t="shared" si="2"/>
        <v>68.39285714285714</v>
      </c>
      <c r="Q62" s="31"/>
      <c r="R62" s="31">
        <f t="shared" si="2"/>
        <v>2429.4117647058824</v>
      </c>
      <c r="S62" s="31">
        <f t="shared" si="2"/>
        <v>29.73561430793157</v>
      </c>
      <c r="T62" s="32">
        <f t="shared" si="2"/>
        <v>79.30140329469188</v>
      </c>
    </row>
    <row r="63" spans="1:20" ht="12.75" hidden="1">
      <c r="A63" s="3" t="s">
        <v>82</v>
      </c>
      <c r="B63" s="34" t="s">
        <v>338</v>
      </c>
      <c r="C63" s="45">
        <f>'2019'!C63</f>
        <v>921.7270000000001</v>
      </c>
      <c r="D63" s="6">
        <f>'2019'!D63</f>
        <v>254.724</v>
      </c>
      <c r="E63" s="6">
        <f>'2019'!E63</f>
        <v>0</v>
      </c>
      <c r="F63" s="6">
        <f>'2019'!F63</f>
        <v>0</v>
      </c>
      <c r="G63" s="6">
        <f>'2019'!G63</f>
        <v>719.181</v>
      </c>
      <c r="H63" s="46">
        <f>'2019'!H63</f>
        <v>1895.632</v>
      </c>
      <c r="I63" s="45">
        <v>886.033</v>
      </c>
      <c r="J63" s="6">
        <v>357.63</v>
      </c>
      <c r="K63" s="6">
        <v>0</v>
      </c>
      <c r="L63" s="6">
        <v>0</v>
      </c>
      <c r="M63" s="7">
        <f t="shared" si="9"/>
        <v>467.4100000000001</v>
      </c>
      <c r="N63" s="46">
        <v>1711.073</v>
      </c>
      <c r="O63" s="47">
        <f t="shared" si="2"/>
        <v>96.09544468546638</v>
      </c>
      <c r="P63" s="31">
        <f t="shared" si="2"/>
        <v>140.39215686274508</v>
      </c>
      <c r="Q63" s="31"/>
      <c r="R63" s="31"/>
      <c r="S63" s="31">
        <f aca="true" t="shared" si="10" ref="R63:T121">ROUND(M63,0)/ROUND(G63,0)*100</f>
        <v>64.95132127955495</v>
      </c>
      <c r="T63" s="32">
        <f t="shared" si="10"/>
        <v>90.24261603375527</v>
      </c>
    </row>
    <row r="64" spans="1:20" ht="12.75" hidden="1">
      <c r="A64" s="3" t="s">
        <v>83</v>
      </c>
      <c r="B64" s="34" t="s">
        <v>339</v>
      </c>
      <c r="C64" s="45">
        <f>'2019'!C64</f>
        <v>1470.3360000000002</v>
      </c>
      <c r="D64" s="6">
        <f>'2019'!D64</f>
        <v>571.185</v>
      </c>
      <c r="E64" s="6">
        <f>'2019'!E64</f>
        <v>9.578</v>
      </c>
      <c r="F64" s="6">
        <f>'2019'!F64</f>
        <v>0</v>
      </c>
      <c r="G64" s="6">
        <f>'2019'!G64</f>
        <v>940.192</v>
      </c>
      <c r="H64" s="46">
        <f>'2019'!H64</f>
        <v>2991.291</v>
      </c>
      <c r="I64" s="45">
        <v>1586.834</v>
      </c>
      <c r="J64" s="6">
        <v>473.006</v>
      </c>
      <c r="K64" s="6">
        <v>9.238</v>
      </c>
      <c r="L64" s="6">
        <v>0</v>
      </c>
      <c r="M64" s="7">
        <f t="shared" si="9"/>
        <v>748.989</v>
      </c>
      <c r="N64" s="46">
        <v>2818.067</v>
      </c>
      <c r="O64" s="47">
        <f aca="true" t="shared" si="11" ref="O64:Q67">ROUND(I64,0)/ROUND(C64,0)*100</f>
        <v>107.9591836734694</v>
      </c>
      <c r="P64" s="31">
        <f t="shared" si="11"/>
        <v>82.83712784588442</v>
      </c>
      <c r="Q64" s="31">
        <f t="shared" si="11"/>
        <v>90</v>
      </c>
      <c r="R64" s="31"/>
      <c r="S64" s="31">
        <f t="shared" si="10"/>
        <v>79.68085106382978</v>
      </c>
      <c r="T64" s="32">
        <f t="shared" si="10"/>
        <v>94.21598127716483</v>
      </c>
    </row>
    <row r="65" spans="1:20" ht="12.75" hidden="1">
      <c r="A65" s="3" t="s">
        <v>84</v>
      </c>
      <c r="B65" s="34" t="s">
        <v>340</v>
      </c>
      <c r="C65" s="45">
        <f>'2019'!C65</f>
        <v>982.313</v>
      </c>
      <c r="D65" s="6">
        <f>'2019'!D65</f>
        <v>584.05</v>
      </c>
      <c r="E65" s="6">
        <f>'2019'!E65</f>
        <v>21.445</v>
      </c>
      <c r="F65" s="6">
        <f>'2019'!F65</f>
        <v>25.777</v>
      </c>
      <c r="G65" s="6">
        <f>'2019'!G65</f>
        <v>515.7769999999999</v>
      </c>
      <c r="H65" s="46">
        <f>'2019'!H65</f>
        <v>2129.362</v>
      </c>
      <c r="I65" s="45">
        <v>1202.837</v>
      </c>
      <c r="J65" s="6">
        <v>642.816</v>
      </c>
      <c r="K65" s="6">
        <v>44.89</v>
      </c>
      <c r="L65" s="6">
        <v>64.75</v>
      </c>
      <c r="M65" s="7">
        <f t="shared" si="9"/>
        <v>607.0600000000001</v>
      </c>
      <c r="N65" s="46">
        <v>2562.353</v>
      </c>
      <c r="O65" s="47">
        <f t="shared" si="11"/>
        <v>122.50509164969449</v>
      </c>
      <c r="P65" s="31">
        <f t="shared" si="11"/>
        <v>110.1027397260274</v>
      </c>
      <c r="Q65" s="31">
        <f t="shared" si="11"/>
        <v>214.28571428571428</v>
      </c>
      <c r="R65" s="31">
        <f t="shared" si="10"/>
        <v>250</v>
      </c>
      <c r="S65" s="31">
        <f t="shared" si="10"/>
        <v>117.6356589147287</v>
      </c>
      <c r="T65" s="32">
        <f t="shared" si="10"/>
        <v>120.3381869422264</v>
      </c>
    </row>
    <row r="66" spans="1:20" ht="12.75" hidden="1">
      <c r="A66" s="3" t="s">
        <v>85</v>
      </c>
      <c r="B66" s="34" t="s">
        <v>341</v>
      </c>
      <c r="C66" s="45">
        <f>'2019'!C66</f>
        <v>2114.361</v>
      </c>
      <c r="D66" s="6">
        <f>'2019'!D66</f>
        <v>481.175</v>
      </c>
      <c r="E66" s="6">
        <f>'2019'!E66</f>
        <v>41.341</v>
      </c>
      <c r="F66" s="6">
        <f>'2019'!F66</f>
        <v>0</v>
      </c>
      <c r="G66" s="6">
        <f>'2019'!G66</f>
        <v>2388.4159999999997</v>
      </c>
      <c r="H66" s="46">
        <f>'2019'!H66</f>
        <v>5025.293</v>
      </c>
      <c r="I66" s="45">
        <v>2797.827</v>
      </c>
      <c r="J66" s="6">
        <v>607.049</v>
      </c>
      <c r="K66" s="6">
        <v>41.341</v>
      </c>
      <c r="L66" s="6">
        <v>100.918</v>
      </c>
      <c r="M66" s="7">
        <f t="shared" si="9"/>
        <v>1601.6769999999997</v>
      </c>
      <c r="N66" s="46">
        <v>5148.812</v>
      </c>
      <c r="O66" s="47">
        <f t="shared" si="11"/>
        <v>132.3557237464522</v>
      </c>
      <c r="P66" s="31">
        <f t="shared" si="11"/>
        <v>126.19542619542618</v>
      </c>
      <c r="Q66" s="31">
        <f t="shared" si="11"/>
        <v>100</v>
      </c>
      <c r="R66" s="31"/>
      <c r="S66" s="31">
        <f t="shared" si="10"/>
        <v>67.08542713567839</v>
      </c>
      <c r="T66" s="32">
        <f t="shared" si="10"/>
        <v>102.46766169154229</v>
      </c>
    </row>
    <row r="67" spans="1:20" ht="12.75" hidden="1">
      <c r="A67" s="3" t="s">
        <v>86</v>
      </c>
      <c r="B67" s="34" t="s">
        <v>342</v>
      </c>
      <c r="C67" s="45">
        <f>'2019'!C67</f>
        <v>1250.159</v>
      </c>
      <c r="D67" s="6">
        <f>'2019'!D67</f>
        <v>759.666</v>
      </c>
      <c r="E67" s="6">
        <f>'2019'!E67</f>
        <v>2.373</v>
      </c>
      <c r="F67" s="6">
        <f>'2019'!F67</f>
        <v>6503.152</v>
      </c>
      <c r="G67" s="6">
        <f>'2019'!G67</f>
        <v>416.2340000000013</v>
      </c>
      <c r="H67" s="46">
        <f>'2019'!H67</f>
        <v>8931.584</v>
      </c>
      <c r="I67" s="45">
        <v>1257.1970000000001</v>
      </c>
      <c r="J67" s="6">
        <v>734.557</v>
      </c>
      <c r="K67" s="6">
        <v>0</v>
      </c>
      <c r="L67" s="6">
        <v>11.396</v>
      </c>
      <c r="M67" s="7">
        <f t="shared" si="9"/>
        <v>1472.1459999999997</v>
      </c>
      <c r="N67" s="46">
        <v>3475.296</v>
      </c>
      <c r="O67" s="47">
        <f t="shared" si="11"/>
        <v>100.56</v>
      </c>
      <c r="P67" s="31">
        <f t="shared" si="11"/>
        <v>96.71052631578947</v>
      </c>
      <c r="Q67" s="31">
        <f t="shared" si="11"/>
        <v>0</v>
      </c>
      <c r="R67" s="31">
        <f t="shared" si="10"/>
        <v>0.16915269875442104</v>
      </c>
      <c r="S67" s="31">
        <f t="shared" si="10"/>
        <v>353.8461538461538</v>
      </c>
      <c r="T67" s="32">
        <f t="shared" si="10"/>
        <v>38.9050604567846</v>
      </c>
    </row>
    <row r="68" spans="1:20" ht="12.75" hidden="1">
      <c r="A68" s="3" t="s">
        <v>87</v>
      </c>
      <c r="B68" s="34" t="s">
        <v>343</v>
      </c>
      <c r="C68" s="45">
        <f>'2019'!C68</f>
        <v>1532.6</v>
      </c>
      <c r="D68" s="6">
        <f>'2019'!D68</f>
        <v>421.019</v>
      </c>
      <c r="E68" s="6">
        <f>'2019'!E68</f>
        <v>0</v>
      </c>
      <c r="F68" s="6">
        <f>'2019'!F68</f>
        <v>0</v>
      </c>
      <c r="G68" s="6">
        <f>'2019'!G68</f>
        <v>1169.952</v>
      </c>
      <c r="H68" s="46">
        <f>'2019'!H68</f>
        <v>3123.571</v>
      </c>
      <c r="I68" s="45">
        <v>1500.5449999999998</v>
      </c>
      <c r="J68" s="6">
        <v>520.083</v>
      </c>
      <c r="K68" s="6">
        <v>0</v>
      </c>
      <c r="L68" s="6">
        <v>0</v>
      </c>
      <c r="M68" s="7">
        <f t="shared" si="9"/>
        <v>1734.06</v>
      </c>
      <c r="N68" s="46">
        <v>3754.688</v>
      </c>
      <c r="O68" s="47">
        <f aca="true" t="shared" si="12" ref="O68:O99">ROUND(I68,0)/ROUND(C68,0)*100</f>
        <v>97.9125896934116</v>
      </c>
      <c r="P68" s="31">
        <f aca="true" t="shared" si="13" ref="P68:P99">ROUND(J68,0)/ROUND(D68,0)*100</f>
        <v>123.51543942992873</v>
      </c>
      <c r="Q68" s="31"/>
      <c r="R68" s="31"/>
      <c r="S68" s="31">
        <f t="shared" si="10"/>
        <v>148.2051282051282</v>
      </c>
      <c r="T68" s="32">
        <f t="shared" si="10"/>
        <v>120.19846350832266</v>
      </c>
    </row>
    <row r="69" spans="1:20" ht="12.75" hidden="1">
      <c r="A69" s="3" t="s">
        <v>88</v>
      </c>
      <c r="B69" s="34" t="s">
        <v>631</v>
      </c>
      <c r="C69" s="45">
        <f>'2019'!C69</f>
        <v>1420.788</v>
      </c>
      <c r="D69" s="6">
        <f>'2019'!D69</f>
        <v>604.918</v>
      </c>
      <c r="E69" s="6">
        <f>'2019'!E69</f>
        <v>0</v>
      </c>
      <c r="F69" s="6">
        <f>'2019'!F69</f>
        <v>819.196</v>
      </c>
      <c r="G69" s="6">
        <f>'2019'!G69</f>
        <v>3455.880000000001</v>
      </c>
      <c r="H69" s="46">
        <f>'2019'!H69</f>
        <v>6300.782</v>
      </c>
      <c r="I69" s="45">
        <v>1760.03</v>
      </c>
      <c r="J69" s="6">
        <v>744.434</v>
      </c>
      <c r="K69" s="6">
        <v>0</v>
      </c>
      <c r="L69" s="6">
        <v>76.539</v>
      </c>
      <c r="M69" s="7">
        <f t="shared" si="9"/>
        <v>4368.571</v>
      </c>
      <c r="N69" s="46">
        <v>6949.574</v>
      </c>
      <c r="O69" s="47">
        <f t="shared" si="12"/>
        <v>123.8564391273751</v>
      </c>
      <c r="P69" s="31">
        <f t="shared" si="13"/>
        <v>122.97520661157024</v>
      </c>
      <c r="Q69" s="31"/>
      <c r="R69" s="31">
        <f t="shared" si="10"/>
        <v>9.401709401709402</v>
      </c>
      <c r="S69" s="31">
        <f t="shared" si="10"/>
        <v>126.41782407407408</v>
      </c>
      <c r="T69" s="32">
        <f t="shared" si="10"/>
        <v>110.29995238850975</v>
      </c>
    </row>
    <row r="70" spans="1:20" ht="12.75" hidden="1">
      <c r="A70" s="3" t="s">
        <v>89</v>
      </c>
      <c r="B70" s="34" t="s">
        <v>344</v>
      </c>
      <c r="C70" s="45">
        <f>'2019'!C70</f>
        <v>1163.9969999999998</v>
      </c>
      <c r="D70" s="6">
        <f>'2019'!D70</f>
        <v>287.832</v>
      </c>
      <c r="E70" s="6">
        <f>'2019'!E70</f>
        <v>0</v>
      </c>
      <c r="F70" s="6">
        <f>'2019'!F70</f>
        <v>28.69</v>
      </c>
      <c r="G70" s="6">
        <f>'2019'!G70</f>
        <v>1203.873</v>
      </c>
      <c r="H70" s="46">
        <f>'2019'!H70</f>
        <v>2684.392</v>
      </c>
      <c r="I70" s="45">
        <v>925.25</v>
      </c>
      <c r="J70" s="6">
        <v>435.543</v>
      </c>
      <c r="K70" s="6">
        <v>0</v>
      </c>
      <c r="L70" s="6">
        <v>7.37</v>
      </c>
      <c r="M70" s="7">
        <f t="shared" si="9"/>
        <v>1186.37</v>
      </c>
      <c r="N70" s="46">
        <v>2554.533</v>
      </c>
      <c r="O70" s="47">
        <f t="shared" si="12"/>
        <v>79.46735395189003</v>
      </c>
      <c r="P70" s="31">
        <f t="shared" si="13"/>
        <v>151.38888888888889</v>
      </c>
      <c r="Q70" s="31"/>
      <c r="R70" s="31">
        <f t="shared" si="10"/>
        <v>24.137931034482758</v>
      </c>
      <c r="S70" s="31">
        <f t="shared" si="10"/>
        <v>98.50498338870432</v>
      </c>
      <c r="T70" s="32">
        <f t="shared" si="10"/>
        <v>95.19374068554396</v>
      </c>
    </row>
    <row r="71" spans="1:20" ht="12.75" hidden="1">
      <c r="A71" s="4">
        <v>4</v>
      </c>
      <c r="B71" s="18" t="s">
        <v>345</v>
      </c>
      <c r="C71" s="87">
        <f>'2019'!C71</f>
        <v>18601.916000000005</v>
      </c>
      <c r="D71" s="84">
        <f>'2019'!D71</f>
        <v>2355.8810000000003</v>
      </c>
      <c r="E71" s="84">
        <f>'2019'!E71</f>
        <v>1221.7</v>
      </c>
      <c r="F71" s="84">
        <f>'2019'!F71</f>
        <v>4286.045000000001</v>
      </c>
      <c r="G71" s="84">
        <f>'2019'!G71</f>
        <v>17346.333000000002</v>
      </c>
      <c r="H71" s="88">
        <f>'2019'!H71</f>
        <v>43811.875</v>
      </c>
      <c r="I71" s="87">
        <f aca="true" t="shared" si="14" ref="I71:N71">SUM(I72:I86)</f>
        <v>18349.286000000004</v>
      </c>
      <c r="J71" s="19">
        <f t="shared" si="14"/>
        <v>2229.0099999999998</v>
      </c>
      <c r="K71" s="19">
        <f t="shared" si="14"/>
        <v>825.392</v>
      </c>
      <c r="L71" s="19">
        <f t="shared" si="14"/>
        <v>8207.263</v>
      </c>
      <c r="M71" s="19">
        <f t="shared" si="14"/>
        <v>21450.599</v>
      </c>
      <c r="N71" s="52">
        <f t="shared" si="14"/>
        <v>51061.549999999996</v>
      </c>
      <c r="O71" s="50">
        <f t="shared" si="12"/>
        <v>98.6399311901946</v>
      </c>
      <c r="P71" s="12">
        <f t="shared" si="13"/>
        <v>94.60950764006792</v>
      </c>
      <c r="Q71" s="12">
        <f>ROUND(K71,0)/ROUND(E71,0)*100</f>
        <v>67.51227495908347</v>
      </c>
      <c r="R71" s="12">
        <f t="shared" si="10"/>
        <v>191.4839010732618</v>
      </c>
      <c r="S71" s="12">
        <f t="shared" si="10"/>
        <v>123.66539836273493</v>
      </c>
      <c r="T71" s="13">
        <f t="shared" si="10"/>
        <v>116.54797772299827</v>
      </c>
    </row>
    <row r="72" spans="1:20" ht="12.75" hidden="1">
      <c r="A72" s="3" t="s">
        <v>90</v>
      </c>
      <c r="B72" s="34" t="s">
        <v>346</v>
      </c>
      <c r="C72" s="45">
        <f>'2019'!C72</f>
        <v>4820.768</v>
      </c>
      <c r="D72" s="6">
        <f>'2019'!D72</f>
        <v>1477.403</v>
      </c>
      <c r="E72" s="6">
        <f>'2019'!E72</f>
        <v>884.595</v>
      </c>
      <c r="F72" s="6">
        <f>'2019'!F72</f>
        <v>2292.329</v>
      </c>
      <c r="G72" s="6">
        <f>'2019'!G72</f>
        <v>7870.262000000001</v>
      </c>
      <c r="H72" s="46">
        <f>'2019'!H72</f>
        <v>17345.357</v>
      </c>
      <c r="I72" s="45">
        <v>4449.112</v>
      </c>
      <c r="J72" s="6">
        <v>1330.561</v>
      </c>
      <c r="K72" s="6">
        <v>473.264</v>
      </c>
      <c r="L72" s="6">
        <v>6589.226</v>
      </c>
      <c r="M72" s="7">
        <f aca="true" t="shared" si="15" ref="M72:M86">N72-I72-J72-K72-L72</f>
        <v>9629.164</v>
      </c>
      <c r="N72" s="46">
        <v>22471.327</v>
      </c>
      <c r="O72" s="47">
        <f t="shared" si="12"/>
        <v>92.28375855631612</v>
      </c>
      <c r="P72" s="31">
        <f t="shared" si="13"/>
        <v>90.1150981719702</v>
      </c>
      <c r="Q72" s="31">
        <f>ROUND(K72,0)/ROUND(E72,0)*100</f>
        <v>53.44632768361583</v>
      </c>
      <c r="R72" s="31">
        <f t="shared" si="10"/>
        <v>287.47818499127396</v>
      </c>
      <c r="S72" s="31">
        <f t="shared" si="10"/>
        <v>122.35069885641676</v>
      </c>
      <c r="T72" s="32">
        <f t="shared" si="10"/>
        <v>129.55318535601037</v>
      </c>
    </row>
    <row r="73" spans="1:20" ht="12.75" hidden="1">
      <c r="A73" s="3" t="s">
        <v>91</v>
      </c>
      <c r="B73" s="34" t="s">
        <v>347</v>
      </c>
      <c r="C73" s="45">
        <f>'2019'!C73</f>
        <v>435.981</v>
      </c>
      <c r="D73" s="6">
        <f>'2019'!D73</f>
        <v>73.989</v>
      </c>
      <c r="E73" s="6">
        <f>'2019'!E73</f>
        <v>0</v>
      </c>
      <c r="F73" s="6">
        <f>'2019'!F73</f>
        <v>13.25</v>
      </c>
      <c r="G73" s="6">
        <f>'2019'!G73</f>
        <v>872.395</v>
      </c>
      <c r="H73" s="46">
        <f>'2019'!H73</f>
        <v>1395.615</v>
      </c>
      <c r="I73" s="45">
        <v>748.2610000000001</v>
      </c>
      <c r="J73" s="6">
        <v>68.404</v>
      </c>
      <c r="K73" s="6">
        <v>0</v>
      </c>
      <c r="L73" s="6">
        <v>2.662</v>
      </c>
      <c r="M73" s="7">
        <f t="shared" si="15"/>
        <v>677.1749999999998</v>
      </c>
      <c r="N73" s="46">
        <v>1496.502</v>
      </c>
      <c r="O73" s="47">
        <f t="shared" si="12"/>
        <v>171.55963302752292</v>
      </c>
      <c r="P73" s="31">
        <f t="shared" si="13"/>
        <v>91.8918918918919</v>
      </c>
      <c r="Q73" s="31"/>
      <c r="R73" s="31">
        <f t="shared" si="10"/>
        <v>23.076923076923077</v>
      </c>
      <c r="S73" s="31">
        <f t="shared" si="10"/>
        <v>77.63761467889908</v>
      </c>
      <c r="T73" s="32">
        <f t="shared" si="10"/>
        <v>107.2349570200573</v>
      </c>
    </row>
    <row r="74" spans="1:20" ht="12.75" hidden="1">
      <c r="A74" s="3" t="s">
        <v>92</v>
      </c>
      <c r="B74" s="34" t="s">
        <v>348</v>
      </c>
      <c r="C74" s="45">
        <f>'2019'!C74</f>
        <v>1045.736</v>
      </c>
      <c r="D74" s="6">
        <f>'2019'!D74</f>
        <v>34.812</v>
      </c>
      <c r="E74" s="6">
        <f>'2019'!E74</f>
        <v>0</v>
      </c>
      <c r="F74" s="6">
        <f>'2019'!F74</f>
        <v>0</v>
      </c>
      <c r="G74" s="6">
        <f>'2019'!G74</f>
        <v>613.045</v>
      </c>
      <c r="H74" s="46">
        <f>'2019'!H74</f>
        <v>1693.593</v>
      </c>
      <c r="I74" s="45">
        <v>943.344</v>
      </c>
      <c r="J74" s="6">
        <v>35.58</v>
      </c>
      <c r="K74" s="6">
        <v>0</v>
      </c>
      <c r="L74" s="6">
        <v>0</v>
      </c>
      <c r="M74" s="7">
        <f t="shared" si="15"/>
        <v>659.968</v>
      </c>
      <c r="N74" s="46">
        <v>1638.892</v>
      </c>
      <c r="O74" s="47">
        <f t="shared" si="12"/>
        <v>90.1529636711281</v>
      </c>
      <c r="P74" s="31">
        <f t="shared" si="13"/>
        <v>102.85714285714285</v>
      </c>
      <c r="Q74" s="31"/>
      <c r="R74" s="31"/>
      <c r="S74" s="31">
        <f t="shared" si="10"/>
        <v>107.66721044045677</v>
      </c>
      <c r="T74" s="32">
        <f t="shared" si="10"/>
        <v>96.75324675324676</v>
      </c>
    </row>
    <row r="75" spans="1:20" ht="12.75" hidden="1">
      <c r="A75" s="3" t="s">
        <v>93</v>
      </c>
      <c r="B75" s="34" t="s">
        <v>349</v>
      </c>
      <c r="C75" s="45">
        <f>'2019'!C75</f>
        <v>746.444</v>
      </c>
      <c r="D75" s="6">
        <f>'2019'!D75</f>
        <v>53.198</v>
      </c>
      <c r="E75" s="6">
        <f>'2019'!E75</f>
        <v>0</v>
      </c>
      <c r="F75" s="6">
        <f>'2019'!F75</f>
        <v>6.5</v>
      </c>
      <c r="G75" s="6">
        <f>'2019'!G75</f>
        <v>727.1260000000001</v>
      </c>
      <c r="H75" s="46">
        <f>'2019'!H75</f>
        <v>1533.268</v>
      </c>
      <c r="I75" s="45">
        <v>766.882</v>
      </c>
      <c r="J75" s="6">
        <v>63.845</v>
      </c>
      <c r="K75" s="6">
        <v>66.918</v>
      </c>
      <c r="L75" s="6">
        <v>31.853</v>
      </c>
      <c r="M75" s="7">
        <f t="shared" si="15"/>
        <v>651.783</v>
      </c>
      <c r="N75" s="46">
        <v>1581.281</v>
      </c>
      <c r="O75" s="47">
        <f t="shared" si="12"/>
        <v>102.81501340482573</v>
      </c>
      <c r="P75" s="31">
        <f t="shared" si="13"/>
        <v>120.75471698113208</v>
      </c>
      <c r="Q75" s="31"/>
      <c r="R75" s="31">
        <f t="shared" si="10"/>
        <v>457.1428571428571</v>
      </c>
      <c r="S75" s="31">
        <f t="shared" si="10"/>
        <v>89.68363136176066</v>
      </c>
      <c r="T75" s="32">
        <f t="shared" si="10"/>
        <v>103.13111545988258</v>
      </c>
    </row>
    <row r="76" spans="1:20" ht="12.75" hidden="1">
      <c r="A76" s="3" t="s">
        <v>94</v>
      </c>
      <c r="B76" s="34" t="s">
        <v>350</v>
      </c>
      <c r="C76" s="45">
        <f>'2019'!C76</f>
        <v>536.851</v>
      </c>
      <c r="D76" s="6">
        <f>'2019'!D76</f>
        <v>100.425</v>
      </c>
      <c r="E76" s="6">
        <f>'2019'!E76</f>
        <v>0</v>
      </c>
      <c r="F76" s="6">
        <f>'2019'!F76</f>
        <v>128.993</v>
      </c>
      <c r="G76" s="6">
        <f>'2019'!G76</f>
        <v>678.1120000000001</v>
      </c>
      <c r="H76" s="46">
        <f>'2019'!H76</f>
        <v>1444.381</v>
      </c>
      <c r="I76" s="45">
        <v>535.355</v>
      </c>
      <c r="J76" s="6">
        <v>80.065</v>
      </c>
      <c r="K76" s="6">
        <v>0</v>
      </c>
      <c r="L76" s="6">
        <v>29.387</v>
      </c>
      <c r="M76" s="7">
        <f t="shared" si="15"/>
        <v>752.262</v>
      </c>
      <c r="N76" s="46">
        <v>1397.069</v>
      </c>
      <c r="O76" s="47">
        <f t="shared" si="12"/>
        <v>99.62756052141528</v>
      </c>
      <c r="P76" s="31">
        <f t="shared" si="13"/>
        <v>80</v>
      </c>
      <c r="Q76" s="31"/>
      <c r="R76" s="31">
        <f t="shared" si="10"/>
        <v>22.48062015503876</v>
      </c>
      <c r="S76" s="31">
        <f t="shared" si="10"/>
        <v>110.91445427728614</v>
      </c>
      <c r="T76" s="32">
        <f t="shared" si="10"/>
        <v>96.74515235457064</v>
      </c>
    </row>
    <row r="77" spans="1:20" ht="12.75" hidden="1">
      <c r="A77" s="3" t="s">
        <v>95</v>
      </c>
      <c r="B77" s="34" t="s">
        <v>351</v>
      </c>
      <c r="C77" s="45">
        <f>'2019'!C77</f>
        <v>942.399</v>
      </c>
      <c r="D77" s="6">
        <f>'2019'!D77</f>
        <v>72.185</v>
      </c>
      <c r="E77" s="6">
        <f>'2019'!E77</f>
        <v>0</v>
      </c>
      <c r="F77" s="6">
        <f>'2019'!F77</f>
        <v>0</v>
      </c>
      <c r="G77" s="6">
        <f>'2019'!G77</f>
        <v>577.123</v>
      </c>
      <c r="H77" s="46">
        <f>'2019'!H77</f>
        <v>1591.707</v>
      </c>
      <c r="I77" s="45">
        <v>854.017</v>
      </c>
      <c r="J77" s="6">
        <v>64.745</v>
      </c>
      <c r="K77" s="6">
        <v>0</v>
      </c>
      <c r="L77" s="6">
        <v>0</v>
      </c>
      <c r="M77" s="7">
        <f t="shared" si="15"/>
        <v>353.331</v>
      </c>
      <c r="N77" s="46">
        <v>1272.093</v>
      </c>
      <c r="O77" s="47">
        <f t="shared" si="12"/>
        <v>90.65817409766454</v>
      </c>
      <c r="P77" s="31">
        <f t="shared" si="13"/>
        <v>90.27777777777779</v>
      </c>
      <c r="Q77" s="31"/>
      <c r="R77" s="31"/>
      <c r="S77" s="31">
        <f t="shared" si="10"/>
        <v>61.178509532062385</v>
      </c>
      <c r="T77" s="32">
        <f t="shared" si="10"/>
        <v>79.89949748743719</v>
      </c>
    </row>
    <row r="78" spans="1:20" ht="12.75" hidden="1">
      <c r="A78" s="3" t="s">
        <v>96</v>
      </c>
      <c r="B78" s="34" t="s">
        <v>352</v>
      </c>
      <c r="C78" s="45">
        <f>'2019'!C78</f>
        <v>997.922</v>
      </c>
      <c r="D78" s="6">
        <f>'2019'!D78</f>
        <v>78.265</v>
      </c>
      <c r="E78" s="6">
        <f>'2019'!E78</f>
        <v>44.207</v>
      </c>
      <c r="F78" s="6">
        <f>'2019'!F78</f>
        <v>0</v>
      </c>
      <c r="G78" s="6">
        <f>'2019'!G78</f>
        <v>447.35400000000004</v>
      </c>
      <c r="H78" s="46">
        <f>'2019'!H78</f>
        <v>1567.748</v>
      </c>
      <c r="I78" s="45">
        <v>985.8689999999999</v>
      </c>
      <c r="J78" s="6">
        <v>84.277</v>
      </c>
      <c r="K78" s="6">
        <v>70.515</v>
      </c>
      <c r="L78" s="6">
        <v>0</v>
      </c>
      <c r="M78" s="7">
        <f t="shared" si="15"/>
        <v>659.1330000000002</v>
      </c>
      <c r="N78" s="46">
        <v>1799.794</v>
      </c>
      <c r="O78" s="47">
        <f t="shared" si="12"/>
        <v>98.79759519038076</v>
      </c>
      <c r="P78" s="31">
        <f t="shared" si="13"/>
        <v>107.6923076923077</v>
      </c>
      <c r="Q78" s="31">
        <f>ROUND(K78,0)/ROUND(E78,0)*100</f>
        <v>161.36363636363635</v>
      </c>
      <c r="R78" s="31"/>
      <c r="S78" s="31">
        <f t="shared" si="10"/>
        <v>147.42729306487695</v>
      </c>
      <c r="T78" s="32">
        <f t="shared" si="10"/>
        <v>114.79591836734696</v>
      </c>
    </row>
    <row r="79" spans="1:20" ht="12.75" hidden="1">
      <c r="A79" s="3" t="s">
        <v>97</v>
      </c>
      <c r="B79" s="34" t="s">
        <v>353</v>
      </c>
      <c r="C79" s="45">
        <f>'2019'!C79</f>
        <v>623.638</v>
      </c>
      <c r="D79" s="6">
        <f>'2019'!D79</f>
        <v>8.02</v>
      </c>
      <c r="E79" s="6">
        <f>'2019'!E79</f>
        <v>13.351</v>
      </c>
      <c r="F79" s="6">
        <f>'2019'!F79</f>
        <v>19.8</v>
      </c>
      <c r="G79" s="6">
        <f>'2019'!G79</f>
        <v>417.8210000000001</v>
      </c>
      <c r="H79" s="46">
        <f>'2019'!H79</f>
        <v>1082.63</v>
      </c>
      <c r="I79" s="45">
        <v>654.156</v>
      </c>
      <c r="J79" s="6">
        <v>9.094</v>
      </c>
      <c r="K79" s="6">
        <v>26.843</v>
      </c>
      <c r="L79" s="6">
        <v>31.688</v>
      </c>
      <c r="M79" s="7">
        <f t="shared" si="15"/>
        <v>307.21299999999997</v>
      </c>
      <c r="N79" s="46">
        <v>1028.994</v>
      </c>
      <c r="O79" s="47">
        <f t="shared" si="12"/>
        <v>104.8076923076923</v>
      </c>
      <c r="P79" s="31">
        <f t="shared" si="13"/>
        <v>112.5</v>
      </c>
      <c r="Q79" s="31">
        <f>ROUND(K79,0)/ROUND(E79,0)*100</f>
        <v>207.6923076923077</v>
      </c>
      <c r="R79" s="31">
        <f t="shared" si="10"/>
        <v>160</v>
      </c>
      <c r="S79" s="31">
        <f t="shared" si="10"/>
        <v>73.44497607655502</v>
      </c>
      <c r="T79" s="32">
        <f t="shared" si="10"/>
        <v>95.01385041551247</v>
      </c>
    </row>
    <row r="80" spans="1:20" ht="12.75" hidden="1">
      <c r="A80" s="3" t="s">
        <v>98</v>
      </c>
      <c r="B80" s="34" t="s">
        <v>354</v>
      </c>
      <c r="C80" s="45">
        <f>'2019'!C80</f>
        <v>1184.7640000000001</v>
      </c>
      <c r="D80" s="6">
        <f>'2019'!D80</f>
        <v>77.282</v>
      </c>
      <c r="E80" s="6">
        <f>'2019'!E80</f>
        <v>0</v>
      </c>
      <c r="F80" s="6">
        <f>'2019'!F80</f>
        <v>908.04</v>
      </c>
      <c r="G80" s="6">
        <f>'2019'!G80</f>
        <v>717.9820000000002</v>
      </c>
      <c r="H80" s="46">
        <f>'2019'!H80</f>
        <v>2888.068</v>
      </c>
      <c r="I80" s="45">
        <v>1005.813</v>
      </c>
      <c r="J80" s="6">
        <v>84.362</v>
      </c>
      <c r="K80" s="6">
        <v>0</v>
      </c>
      <c r="L80" s="6">
        <v>2.35</v>
      </c>
      <c r="M80" s="7">
        <f t="shared" si="15"/>
        <v>2675.466</v>
      </c>
      <c r="N80" s="46">
        <v>3767.991</v>
      </c>
      <c r="O80" s="47">
        <f t="shared" si="12"/>
        <v>84.89451476793249</v>
      </c>
      <c r="P80" s="31">
        <f t="shared" si="13"/>
        <v>109.09090909090908</v>
      </c>
      <c r="Q80" s="31"/>
      <c r="R80" s="31">
        <f t="shared" si="10"/>
        <v>0.22026431718061676</v>
      </c>
      <c r="S80" s="31">
        <f t="shared" si="10"/>
        <v>372.5626740947075</v>
      </c>
      <c r="T80" s="32">
        <f t="shared" si="10"/>
        <v>130.4709141274238</v>
      </c>
    </row>
    <row r="81" spans="1:20" ht="12.75" hidden="1">
      <c r="A81" s="3" t="s">
        <v>99</v>
      </c>
      <c r="B81" s="34" t="s">
        <v>355</v>
      </c>
      <c r="C81" s="45">
        <f>'2019'!C81</f>
        <v>1489.8609999999999</v>
      </c>
      <c r="D81" s="6">
        <f>'2019'!D81</f>
        <v>123.597</v>
      </c>
      <c r="E81" s="6">
        <f>'2019'!E81</f>
        <v>0</v>
      </c>
      <c r="F81" s="6">
        <f>'2019'!F81</f>
        <v>205.614</v>
      </c>
      <c r="G81" s="6">
        <f>'2019'!G81</f>
        <v>1283.3700000000001</v>
      </c>
      <c r="H81" s="46">
        <f>'2019'!H81</f>
        <v>3102.442</v>
      </c>
      <c r="I81" s="45">
        <v>1544.57</v>
      </c>
      <c r="J81" s="6">
        <v>112.808</v>
      </c>
      <c r="K81" s="6">
        <v>0</v>
      </c>
      <c r="L81" s="6">
        <v>255.647</v>
      </c>
      <c r="M81" s="7">
        <f t="shared" si="15"/>
        <v>1229.767</v>
      </c>
      <c r="N81" s="46">
        <v>3142.792</v>
      </c>
      <c r="O81" s="47">
        <f t="shared" si="12"/>
        <v>103.69127516778522</v>
      </c>
      <c r="P81" s="31">
        <f t="shared" si="13"/>
        <v>91.12903225806451</v>
      </c>
      <c r="Q81" s="31"/>
      <c r="R81" s="31">
        <f t="shared" si="10"/>
        <v>124.27184466019416</v>
      </c>
      <c r="S81" s="31">
        <f t="shared" si="10"/>
        <v>95.86905689789556</v>
      </c>
      <c r="T81" s="32">
        <f t="shared" si="10"/>
        <v>101.3217279174726</v>
      </c>
    </row>
    <row r="82" spans="1:20" ht="12.75" hidden="1">
      <c r="A82" s="3" t="s">
        <v>100</v>
      </c>
      <c r="B82" s="34" t="s">
        <v>356</v>
      </c>
      <c r="C82" s="45">
        <f>'2019'!C82</f>
        <v>1074.5729999999999</v>
      </c>
      <c r="D82" s="6">
        <f>'2019'!D82</f>
        <v>58.753</v>
      </c>
      <c r="E82" s="6">
        <f>'2019'!E82</f>
        <v>55.727</v>
      </c>
      <c r="F82" s="6">
        <f>'2019'!F82</f>
        <v>4.82</v>
      </c>
      <c r="G82" s="6">
        <f>'2019'!G82</f>
        <v>597.15</v>
      </c>
      <c r="H82" s="46">
        <f>'2019'!H82</f>
        <v>1791.023</v>
      </c>
      <c r="I82" s="45">
        <v>809.9490000000001</v>
      </c>
      <c r="J82" s="6">
        <v>53.332</v>
      </c>
      <c r="K82" s="6">
        <v>66.926</v>
      </c>
      <c r="L82" s="6">
        <v>31.927</v>
      </c>
      <c r="M82" s="7">
        <f t="shared" si="15"/>
        <v>596.5109999999999</v>
      </c>
      <c r="N82" s="46">
        <v>1558.645</v>
      </c>
      <c r="O82" s="47">
        <f t="shared" si="12"/>
        <v>75.34883720930232</v>
      </c>
      <c r="P82" s="31">
        <f t="shared" si="13"/>
        <v>89.83050847457628</v>
      </c>
      <c r="Q82" s="31">
        <f>ROUND(K82,0)/ROUND(E82,0)*100</f>
        <v>119.64285714285714</v>
      </c>
      <c r="R82" s="31">
        <f t="shared" si="10"/>
        <v>640</v>
      </c>
      <c r="S82" s="31">
        <f t="shared" si="10"/>
        <v>100</v>
      </c>
      <c r="T82" s="32">
        <f t="shared" si="10"/>
        <v>87.0463428252373</v>
      </c>
    </row>
    <row r="83" spans="1:20" ht="12.75" hidden="1">
      <c r="A83" s="3" t="s">
        <v>101</v>
      </c>
      <c r="B83" s="34" t="s">
        <v>357</v>
      </c>
      <c r="C83" s="45">
        <f>'2019'!C83</f>
        <v>1475.73</v>
      </c>
      <c r="D83" s="6">
        <f>'2019'!D83</f>
        <v>50.216</v>
      </c>
      <c r="E83" s="6">
        <f>'2019'!E83</f>
        <v>0</v>
      </c>
      <c r="F83" s="6">
        <f>'2019'!F83</f>
        <v>40.789</v>
      </c>
      <c r="G83" s="6">
        <f>'2019'!G83</f>
        <v>591.7039999999998</v>
      </c>
      <c r="H83" s="46">
        <f>'2019'!H83</f>
        <v>2158.439</v>
      </c>
      <c r="I83" s="45">
        <v>1581.2640000000001</v>
      </c>
      <c r="J83" s="6">
        <v>61.938</v>
      </c>
      <c r="K83" s="6">
        <v>4.917</v>
      </c>
      <c r="L83" s="6">
        <v>56.698</v>
      </c>
      <c r="M83" s="7">
        <f t="shared" si="15"/>
        <v>1040.1899999999998</v>
      </c>
      <c r="N83" s="46">
        <v>2745.007</v>
      </c>
      <c r="O83" s="47">
        <f t="shared" si="12"/>
        <v>107.11382113821138</v>
      </c>
      <c r="P83" s="31">
        <f t="shared" si="13"/>
        <v>124</v>
      </c>
      <c r="Q83" s="31"/>
      <c r="R83" s="31">
        <f t="shared" si="10"/>
        <v>139.02439024390242</v>
      </c>
      <c r="S83" s="31">
        <f t="shared" si="10"/>
        <v>175.67567567567568</v>
      </c>
      <c r="T83" s="32">
        <f t="shared" si="10"/>
        <v>127.20111214087117</v>
      </c>
    </row>
    <row r="84" spans="1:20" ht="12.75" hidden="1">
      <c r="A84" s="3" t="s">
        <v>102</v>
      </c>
      <c r="B84" s="34" t="s">
        <v>358</v>
      </c>
      <c r="C84" s="45">
        <f>'2019'!C84</f>
        <v>749.876</v>
      </c>
      <c r="D84" s="6">
        <f>'2019'!D84</f>
        <v>28.976</v>
      </c>
      <c r="E84" s="6">
        <f>'2019'!E84</f>
        <v>129.63</v>
      </c>
      <c r="F84" s="6">
        <f>'2019'!F84</f>
        <v>0</v>
      </c>
      <c r="G84" s="6">
        <f>'2019'!G84</f>
        <v>683.3720000000001</v>
      </c>
      <c r="H84" s="46">
        <f>'2019'!H84</f>
        <v>1591.854</v>
      </c>
      <c r="I84" s="45">
        <v>644.5</v>
      </c>
      <c r="J84" s="6">
        <v>8.031</v>
      </c>
      <c r="K84" s="6">
        <v>57.249</v>
      </c>
      <c r="L84" s="6">
        <v>0</v>
      </c>
      <c r="M84" s="7">
        <f t="shared" si="15"/>
        <v>729.675</v>
      </c>
      <c r="N84" s="46">
        <v>1439.455</v>
      </c>
      <c r="O84" s="47">
        <f t="shared" si="12"/>
        <v>86</v>
      </c>
      <c r="P84" s="31">
        <f t="shared" si="13"/>
        <v>27.586206896551722</v>
      </c>
      <c r="Q84" s="31">
        <f>ROUND(K84,0)/ROUND(E84,0)*100</f>
        <v>43.84615384615385</v>
      </c>
      <c r="R84" s="31"/>
      <c r="S84" s="31">
        <f t="shared" si="10"/>
        <v>106.88140556368961</v>
      </c>
      <c r="T84" s="32">
        <f t="shared" si="10"/>
        <v>90.38944723618091</v>
      </c>
    </row>
    <row r="85" spans="1:20" ht="12.75" hidden="1">
      <c r="A85" s="3" t="s">
        <v>103</v>
      </c>
      <c r="B85" s="34" t="s">
        <v>359</v>
      </c>
      <c r="C85" s="45">
        <f>'2019'!C85</f>
        <v>802.347</v>
      </c>
      <c r="D85" s="6">
        <f>'2019'!D85</f>
        <v>87.434</v>
      </c>
      <c r="E85" s="6">
        <f>'2019'!E85</f>
        <v>0</v>
      </c>
      <c r="F85" s="6">
        <f>'2019'!F85</f>
        <v>664.28</v>
      </c>
      <c r="G85" s="6">
        <f>'2019'!G85</f>
        <v>548.6610000000003</v>
      </c>
      <c r="H85" s="46">
        <f>'2019'!H85</f>
        <v>2102.722</v>
      </c>
      <c r="I85" s="45">
        <v>1040.17</v>
      </c>
      <c r="J85" s="6">
        <v>132.125</v>
      </c>
      <c r="K85" s="6">
        <v>0</v>
      </c>
      <c r="L85" s="6">
        <v>75.845</v>
      </c>
      <c r="M85" s="7">
        <f t="shared" si="15"/>
        <v>955.566</v>
      </c>
      <c r="N85" s="46">
        <v>2203.706</v>
      </c>
      <c r="O85" s="47">
        <f t="shared" si="12"/>
        <v>129.67581047381546</v>
      </c>
      <c r="P85" s="31">
        <f t="shared" si="13"/>
        <v>151.72413793103448</v>
      </c>
      <c r="Q85" s="31"/>
      <c r="R85" s="31">
        <f t="shared" si="10"/>
        <v>11.44578313253012</v>
      </c>
      <c r="S85" s="31">
        <f t="shared" si="10"/>
        <v>174.13479052823314</v>
      </c>
      <c r="T85" s="32">
        <f t="shared" si="10"/>
        <v>104.80266286257726</v>
      </c>
    </row>
    <row r="86" spans="1:20" ht="12.75" hidden="1">
      <c r="A86" s="3" t="s">
        <v>104</v>
      </c>
      <c r="B86" s="34" t="s">
        <v>360</v>
      </c>
      <c r="C86" s="45">
        <f>'2019'!C86</f>
        <v>1675.026</v>
      </c>
      <c r="D86" s="6">
        <f>'2019'!D86</f>
        <v>31.326</v>
      </c>
      <c r="E86" s="6">
        <f>'2019'!E86</f>
        <v>94.19</v>
      </c>
      <c r="F86" s="6">
        <f>'2019'!F86</f>
        <v>1.63</v>
      </c>
      <c r="G86" s="6">
        <f>'2019'!G86</f>
        <v>720.8559999999997</v>
      </c>
      <c r="H86" s="46">
        <f>'2019'!H86</f>
        <v>2523.028</v>
      </c>
      <c r="I86" s="45">
        <v>1786.024</v>
      </c>
      <c r="J86" s="6">
        <v>39.843</v>
      </c>
      <c r="K86" s="6">
        <v>58.76</v>
      </c>
      <c r="L86" s="6">
        <v>1099.98</v>
      </c>
      <c r="M86" s="7">
        <f t="shared" si="15"/>
        <v>533.395</v>
      </c>
      <c r="N86" s="46">
        <v>3518.002</v>
      </c>
      <c r="O86" s="47">
        <f t="shared" si="12"/>
        <v>106.6268656716418</v>
      </c>
      <c r="P86" s="31">
        <f t="shared" si="13"/>
        <v>129.03225806451613</v>
      </c>
      <c r="Q86" s="31">
        <f aca="true" t="shared" si="16" ref="Q86:Q96">ROUND(K86,0)/ROUND(E86,0)*100</f>
        <v>62.76595744680851</v>
      </c>
      <c r="R86" s="31">
        <f t="shared" si="10"/>
        <v>55000</v>
      </c>
      <c r="S86" s="31">
        <f t="shared" si="10"/>
        <v>73.9251040221914</v>
      </c>
      <c r="T86" s="32">
        <f t="shared" si="10"/>
        <v>139.43717796274277</v>
      </c>
    </row>
    <row r="87" spans="1:20" ht="12.75" hidden="1">
      <c r="A87" s="4">
        <v>5</v>
      </c>
      <c r="B87" s="18" t="s">
        <v>361</v>
      </c>
      <c r="C87" s="87">
        <f>'2019'!C87</f>
        <v>18626.598</v>
      </c>
      <c r="D87" s="84">
        <f>'2019'!D87</f>
        <v>2121.732</v>
      </c>
      <c r="E87" s="84">
        <f>'2019'!E87</f>
        <v>1848.469</v>
      </c>
      <c r="F87" s="84">
        <f>'2019'!F87</f>
        <v>18885.43</v>
      </c>
      <c r="G87" s="84">
        <f>'2019'!G87</f>
        <v>22623.503000000004</v>
      </c>
      <c r="H87" s="88">
        <f>'2019'!H87</f>
        <v>64105.731999999996</v>
      </c>
      <c r="I87" s="87">
        <f aca="true" t="shared" si="17" ref="I87:N87">SUM(I88:I95)</f>
        <v>20768.464</v>
      </c>
      <c r="J87" s="19">
        <f t="shared" si="17"/>
        <v>1830.6439999999998</v>
      </c>
      <c r="K87" s="19">
        <f t="shared" si="17"/>
        <v>1086.912</v>
      </c>
      <c r="L87" s="19">
        <f t="shared" si="17"/>
        <v>24130.364</v>
      </c>
      <c r="M87" s="19">
        <f t="shared" si="17"/>
        <v>19566.939</v>
      </c>
      <c r="N87" s="52">
        <f t="shared" si="17"/>
        <v>67383.323</v>
      </c>
      <c r="O87" s="50">
        <f t="shared" si="12"/>
        <v>111.49406775111397</v>
      </c>
      <c r="P87" s="12">
        <f t="shared" si="13"/>
        <v>86.2865221489161</v>
      </c>
      <c r="Q87" s="12">
        <f t="shared" si="16"/>
        <v>58.82034632034632</v>
      </c>
      <c r="R87" s="12">
        <f t="shared" si="10"/>
        <v>127.77336510458035</v>
      </c>
      <c r="S87" s="12">
        <f t="shared" si="10"/>
        <v>86.48780056577087</v>
      </c>
      <c r="T87" s="13">
        <f t="shared" si="10"/>
        <v>105.11184600505412</v>
      </c>
    </row>
    <row r="88" spans="1:20" ht="12.75" hidden="1">
      <c r="A88" s="3" t="s">
        <v>105</v>
      </c>
      <c r="B88" s="34" t="s">
        <v>362</v>
      </c>
      <c r="C88" s="45">
        <f>'2019'!C88</f>
        <v>5025.829</v>
      </c>
      <c r="D88" s="6">
        <f>'2019'!D88</f>
        <v>918.773</v>
      </c>
      <c r="E88" s="6">
        <f>'2019'!E88</f>
        <v>770.478</v>
      </c>
      <c r="F88" s="6">
        <f>'2019'!F88</f>
        <v>339.226</v>
      </c>
      <c r="G88" s="6">
        <f>'2019'!G88</f>
        <v>13746.608000000002</v>
      </c>
      <c r="H88" s="46">
        <f>'2019'!H88</f>
        <v>20800.914</v>
      </c>
      <c r="I88" s="45">
        <v>5491.9839999999995</v>
      </c>
      <c r="J88" s="6">
        <v>894.625</v>
      </c>
      <c r="K88" s="6">
        <v>61.557</v>
      </c>
      <c r="L88" s="6">
        <v>4528.036</v>
      </c>
      <c r="M88" s="7">
        <f aca="true" t="shared" si="18" ref="M88:M95">N88-I88-J88-K88-L88</f>
        <v>7894.307999999997</v>
      </c>
      <c r="N88" s="46">
        <v>18870.51</v>
      </c>
      <c r="O88" s="47">
        <f t="shared" si="12"/>
        <v>109.27178670911262</v>
      </c>
      <c r="P88" s="31">
        <f t="shared" si="13"/>
        <v>97.38846572361263</v>
      </c>
      <c r="Q88" s="31">
        <f t="shared" si="16"/>
        <v>8.051948051948052</v>
      </c>
      <c r="R88" s="31">
        <f t="shared" si="10"/>
        <v>1335.6932153392331</v>
      </c>
      <c r="S88" s="31">
        <f t="shared" si="10"/>
        <v>57.42343784098348</v>
      </c>
      <c r="T88" s="32">
        <f t="shared" si="10"/>
        <v>90.72159992308062</v>
      </c>
    </row>
    <row r="89" spans="1:20" ht="12.75" hidden="1">
      <c r="A89" s="3" t="s">
        <v>106</v>
      </c>
      <c r="B89" s="34" t="s">
        <v>363</v>
      </c>
      <c r="C89" s="45">
        <f>'2019'!C89</f>
        <v>1636.307</v>
      </c>
      <c r="D89" s="6">
        <f>'2019'!D89</f>
        <v>97.579</v>
      </c>
      <c r="E89" s="6">
        <f>'2019'!E89</f>
        <v>326.84</v>
      </c>
      <c r="F89" s="6">
        <f>'2019'!F89</f>
        <v>75</v>
      </c>
      <c r="G89" s="6">
        <f>'2019'!G89</f>
        <v>804.0640000000001</v>
      </c>
      <c r="H89" s="46">
        <f>'2019'!H89</f>
        <v>2939.79</v>
      </c>
      <c r="I89" s="45">
        <v>1957.679</v>
      </c>
      <c r="J89" s="6">
        <v>90.953</v>
      </c>
      <c r="K89" s="6">
        <v>205</v>
      </c>
      <c r="L89" s="6">
        <v>8286.471</v>
      </c>
      <c r="M89" s="7">
        <f t="shared" si="18"/>
        <v>818.7850000000017</v>
      </c>
      <c r="N89" s="46">
        <v>11358.888</v>
      </c>
      <c r="O89" s="47">
        <f t="shared" si="12"/>
        <v>119.68215158924205</v>
      </c>
      <c r="P89" s="31">
        <f t="shared" si="13"/>
        <v>92.85714285714286</v>
      </c>
      <c r="Q89" s="31">
        <f t="shared" si="16"/>
        <v>62.69113149847095</v>
      </c>
      <c r="R89" s="31">
        <f t="shared" si="10"/>
        <v>11048</v>
      </c>
      <c r="S89" s="31">
        <f t="shared" si="10"/>
        <v>101.86567164179105</v>
      </c>
      <c r="T89" s="32">
        <f t="shared" si="10"/>
        <v>386.3605442176871</v>
      </c>
    </row>
    <row r="90" spans="1:20" ht="12.75" hidden="1">
      <c r="A90" s="3" t="s">
        <v>107</v>
      </c>
      <c r="B90" s="34" t="s">
        <v>364</v>
      </c>
      <c r="C90" s="45">
        <f>'2019'!C90</f>
        <v>1714.204</v>
      </c>
      <c r="D90" s="6">
        <f>'2019'!D90</f>
        <v>82.569</v>
      </c>
      <c r="E90" s="6">
        <f>'2019'!E90</f>
        <v>9</v>
      </c>
      <c r="F90" s="6">
        <f>'2019'!F90</f>
        <v>34.72</v>
      </c>
      <c r="G90" s="6">
        <f>'2019'!G90</f>
        <v>815.54</v>
      </c>
      <c r="H90" s="46">
        <f>'2019'!H90</f>
        <v>2656.033</v>
      </c>
      <c r="I90" s="45">
        <v>1613.658</v>
      </c>
      <c r="J90" s="6">
        <v>84.358</v>
      </c>
      <c r="K90" s="6">
        <v>15.739</v>
      </c>
      <c r="L90" s="6">
        <v>120.77</v>
      </c>
      <c r="M90" s="7">
        <f t="shared" si="18"/>
        <v>730.0820000000001</v>
      </c>
      <c r="N90" s="46">
        <v>2564.607</v>
      </c>
      <c r="O90" s="47">
        <f t="shared" si="12"/>
        <v>94.1656942823804</v>
      </c>
      <c r="P90" s="31">
        <f t="shared" si="13"/>
        <v>101.20481927710843</v>
      </c>
      <c r="Q90" s="31">
        <f t="shared" si="16"/>
        <v>177.77777777777777</v>
      </c>
      <c r="R90" s="31">
        <f t="shared" si="10"/>
        <v>345.7142857142857</v>
      </c>
      <c r="S90" s="31">
        <f t="shared" si="10"/>
        <v>89.4607843137255</v>
      </c>
      <c r="T90" s="32">
        <f t="shared" si="10"/>
        <v>96.57379518072288</v>
      </c>
    </row>
    <row r="91" spans="1:20" ht="12.75" hidden="1">
      <c r="A91" s="3" t="s">
        <v>108</v>
      </c>
      <c r="B91" s="34" t="s">
        <v>365</v>
      </c>
      <c r="C91" s="45">
        <f>'2019'!C91</f>
        <v>2214.063</v>
      </c>
      <c r="D91" s="6">
        <f>'2019'!D91</f>
        <v>143.751</v>
      </c>
      <c r="E91" s="6">
        <f>'2019'!E91</f>
        <v>282.807</v>
      </c>
      <c r="F91" s="6">
        <f>'2019'!F91</f>
        <v>782.5</v>
      </c>
      <c r="G91" s="6">
        <f>'2019'!G91</f>
        <v>998.2719999999997</v>
      </c>
      <c r="H91" s="46">
        <f>'2019'!H91</f>
        <v>4421.393</v>
      </c>
      <c r="I91" s="45">
        <v>2440.75</v>
      </c>
      <c r="J91" s="6">
        <v>263.328</v>
      </c>
      <c r="K91" s="6">
        <v>289.828</v>
      </c>
      <c r="L91" s="6">
        <v>211.074</v>
      </c>
      <c r="M91" s="7">
        <f t="shared" si="18"/>
        <v>1214.4159999999997</v>
      </c>
      <c r="N91" s="46">
        <v>4419.396</v>
      </c>
      <c r="O91" s="47">
        <f t="shared" si="12"/>
        <v>110.25293586269196</v>
      </c>
      <c r="P91" s="31">
        <f t="shared" si="13"/>
        <v>182.63888888888889</v>
      </c>
      <c r="Q91" s="31">
        <f t="shared" si="16"/>
        <v>102.47349823321554</v>
      </c>
      <c r="R91" s="31">
        <f t="shared" si="10"/>
        <v>26.947637292464876</v>
      </c>
      <c r="S91" s="31">
        <f t="shared" si="10"/>
        <v>121.6432865731463</v>
      </c>
      <c r="T91" s="32">
        <f t="shared" si="10"/>
        <v>99.95476136620674</v>
      </c>
    </row>
    <row r="92" spans="1:20" ht="12.75" hidden="1">
      <c r="A92" s="3" t="s">
        <v>109</v>
      </c>
      <c r="B92" s="34" t="s">
        <v>366</v>
      </c>
      <c r="C92" s="45">
        <f>'2019'!C92</f>
        <v>1682.4840000000002</v>
      </c>
      <c r="D92" s="6">
        <f>'2019'!D92</f>
        <v>369.529</v>
      </c>
      <c r="E92" s="6">
        <f>'2019'!E92</f>
        <v>4</v>
      </c>
      <c r="F92" s="6">
        <f>'2019'!F92</f>
        <v>10116.229</v>
      </c>
      <c r="G92" s="6">
        <f>'2019'!G92</f>
        <v>2102.3999999999996</v>
      </c>
      <c r="H92" s="46">
        <f>'2019'!H92</f>
        <v>14274.642</v>
      </c>
      <c r="I92" s="45">
        <v>2169.1330000000003</v>
      </c>
      <c r="J92" s="6">
        <v>279.929</v>
      </c>
      <c r="K92" s="6">
        <v>6</v>
      </c>
      <c r="L92" s="6">
        <v>152.21</v>
      </c>
      <c r="M92" s="7">
        <f t="shared" si="18"/>
        <v>3630.2129999999993</v>
      </c>
      <c r="N92" s="46">
        <v>6237.485</v>
      </c>
      <c r="O92" s="47">
        <f t="shared" si="12"/>
        <v>128.95362663495837</v>
      </c>
      <c r="P92" s="31">
        <f t="shared" si="13"/>
        <v>75.67567567567568</v>
      </c>
      <c r="Q92" s="31">
        <f t="shared" si="16"/>
        <v>150</v>
      </c>
      <c r="R92" s="31">
        <f t="shared" si="10"/>
        <v>1.502570185844207</v>
      </c>
      <c r="S92" s="31">
        <f t="shared" si="10"/>
        <v>172.6926736441484</v>
      </c>
      <c r="T92" s="32">
        <f t="shared" si="10"/>
        <v>43.69176882661996</v>
      </c>
    </row>
    <row r="93" spans="1:20" ht="12.75" hidden="1">
      <c r="A93" s="3" t="s">
        <v>110</v>
      </c>
      <c r="B93" s="34" t="s">
        <v>367</v>
      </c>
      <c r="C93" s="45">
        <f>'2019'!C93</f>
        <v>1982.7420000000002</v>
      </c>
      <c r="D93" s="6">
        <f>'2019'!D93</f>
        <v>351.68</v>
      </c>
      <c r="E93" s="6">
        <f>'2019'!E93</f>
        <v>208.179</v>
      </c>
      <c r="F93" s="6">
        <f>'2019'!F93</f>
        <v>6752.448</v>
      </c>
      <c r="G93" s="6">
        <f>'2019'!G93</f>
        <v>1638.9649999999983</v>
      </c>
      <c r="H93" s="46">
        <f>'2019'!H93</f>
        <v>10934.014</v>
      </c>
      <c r="I93" s="45">
        <v>2152.4700000000003</v>
      </c>
      <c r="J93" s="6">
        <v>43.105</v>
      </c>
      <c r="K93" s="6">
        <v>213.424</v>
      </c>
      <c r="L93" s="6">
        <v>9815.204</v>
      </c>
      <c r="M93" s="7">
        <f t="shared" si="18"/>
        <v>2016.9310000000005</v>
      </c>
      <c r="N93" s="46">
        <v>14241.134</v>
      </c>
      <c r="O93" s="47">
        <f t="shared" si="12"/>
        <v>108.52244074634392</v>
      </c>
      <c r="P93" s="31">
        <f t="shared" si="13"/>
        <v>12.215909090909092</v>
      </c>
      <c r="Q93" s="31">
        <f t="shared" si="16"/>
        <v>102.40384615384615</v>
      </c>
      <c r="R93" s="31">
        <f t="shared" si="10"/>
        <v>145.364336492891</v>
      </c>
      <c r="S93" s="31">
        <f t="shared" si="10"/>
        <v>123.06284319707139</v>
      </c>
      <c r="T93" s="32">
        <f t="shared" si="10"/>
        <v>130.24510700567038</v>
      </c>
    </row>
    <row r="94" spans="1:20" ht="12.75" hidden="1">
      <c r="A94" s="3" t="s">
        <v>111</v>
      </c>
      <c r="B94" s="34" t="s">
        <v>368</v>
      </c>
      <c r="C94" s="45">
        <f>'2019'!C94</f>
        <v>2209.683</v>
      </c>
      <c r="D94" s="6">
        <f>'2019'!D94</f>
        <v>26.054</v>
      </c>
      <c r="E94" s="6">
        <f>'2019'!E94</f>
        <v>180.839</v>
      </c>
      <c r="F94" s="6">
        <f>'2019'!F94</f>
        <v>550</v>
      </c>
      <c r="G94" s="6">
        <f>'2019'!G94</f>
        <v>884.3829999999998</v>
      </c>
      <c r="H94" s="46">
        <f>'2019'!H94</f>
        <v>3850.959</v>
      </c>
      <c r="I94" s="45">
        <v>2646.614</v>
      </c>
      <c r="J94" s="6">
        <v>39.134</v>
      </c>
      <c r="K94" s="6">
        <v>240.16</v>
      </c>
      <c r="L94" s="6">
        <v>843.22</v>
      </c>
      <c r="M94" s="7">
        <f t="shared" si="18"/>
        <v>1335.0430000000003</v>
      </c>
      <c r="N94" s="46">
        <v>5104.171</v>
      </c>
      <c r="O94" s="47">
        <f t="shared" si="12"/>
        <v>119.77375565610859</v>
      </c>
      <c r="P94" s="31">
        <f t="shared" si="13"/>
        <v>150</v>
      </c>
      <c r="Q94" s="31">
        <f t="shared" si="16"/>
        <v>132.5966850828729</v>
      </c>
      <c r="R94" s="31">
        <f t="shared" si="10"/>
        <v>153.27272727272728</v>
      </c>
      <c r="S94" s="31">
        <f t="shared" si="10"/>
        <v>151.0180995475113</v>
      </c>
      <c r="T94" s="32">
        <f t="shared" si="10"/>
        <v>132.53700337574656</v>
      </c>
    </row>
    <row r="95" spans="1:20" ht="12.75" hidden="1">
      <c r="A95" s="3" t="s">
        <v>112</v>
      </c>
      <c r="B95" s="34" t="s">
        <v>369</v>
      </c>
      <c r="C95" s="45">
        <f>'2019'!C95</f>
        <v>2161.286</v>
      </c>
      <c r="D95" s="6">
        <f>'2019'!D95</f>
        <v>131.797</v>
      </c>
      <c r="E95" s="6">
        <f>'2019'!E95</f>
        <v>66.326</v>
      </c>
      <c r="F95" s="6">
        <f>'2019'!F95</f>
        <v>235.307</v>
      </c>
      <c r="G95" s="6">
        <f>'2019'!G95</f>
        <v>1633.271</v>
      </c>
      <c r="H95" s="46">
        <f>'2019'!H95</f>
        <v>4227.987</v>
      </c>
      <c r="I95" s="45">
        <v>2296.176</v>
      </c>
      <c r="J95" s="6">
        <v>135.212</v>
      </c>
      <c r="K95" s="6">
        <v>55.204</v>
      </c>
      <c r="L95" s="6">
        <v>173.379</v>
      </c>
      <c r="M95" s="7">
        <f t="shared" si="18"/>
        <v>1927.1609999999996</v>
      </c>
      <c r="N95" s="46">
        <v>4587.132</v>
      </c>
      <c r="O95" s="47">
        <f t="shared" si="12"/>
        <v>106.24710782045351</v>
      </c>
      <c r="P95" s="31">
        <f t="shared" si="13"/>
        <v>102.27272727272727</v>
      </c>
      <c r="Q95" s="31">
        <f t="shared" si="16"/>
        <v>83.33333333333334</v>
      </c>
      <c r="R95" s="31">
        <f t="shared" si="10"/>
        <v>73.61702127659574</v>
      </c>
      <c r="S95" s="31">
        <f t="shared" si="10"/>
        <v>118.00367421922842</v>
      </c>
      <c r="T95" s="32">
        <f t="shared" si="10"/>
        <v>108.49101229895932</v>
      </c>
    </row>
    <row r="96" spans="1:20" ht="12.75" hidden="1">
      <c r="A96" s="4">
        <v>6</v>
      </c>
      <c r="B96" s="18" t="s">
        <v>370</v>
      </c>
      <c r="C96" s="87">
        <f>'2019'!C96</f>
        <v>23031.915000000005</v>
      </c>
      <c r="D96" s="84">
        <f>'2019'!D96</f>
        <v>1993.9070000000002</v>
      </c>
      <c r="E96" s="84">
        <f>'2019'!E96</f>
        <v>2444.19</v>
      </c>
      <c r="F96" s="84">
        <f>'2019'!F96</f>
        <v>2267.223</v>
      </c>
      <c r="G96" s="84">
        <f>'2019'!G96</f>
        <v>10222.195</v>
      </c>
      <c r="H96" s="88">
        <f>'2019'!H96</f>
        <v>39959.42999999999</v>
      </c>
      <c r="I96" s="87">
        <f aca="true" t="shared" si="19" ref="I96:N96">SUM(I97:I109)</f>
        <v>24121.523999999998</v>
      </c>
      <c r="J96" s="19">
        <f t="shared" si="19"/>
        <v>1979.3950000000002</v>
      </c>
      <c r="K96" s="19">
        <f t="shared" si="19"/>
        <v>2637.5049999999997</v>
      </c>
      <c r="L96" s="19">
        <f t="shared" si="19"/>
        <v>1744.8500000000001</v>
      </c>
      <c r="M96" s="19">
        <f t="shared" si="19"/>
        <v>14946.233</v>
      </c>
      <c r="N96" s="52">
        <f t="shared" si="19"/>
        <v>45429.507000000005</v>
      </c>
      <c r="O96" s="50">
        <f t="shared" si="12"/>
        <v>104.73254602292464</v>
      </c>
      <c r="P96" s="12">
        <f t="shared" si="13"/>
        <v>99.24774322968906</v>
      </c>
      <c r="Q96" s="12">
        <f t="shared" si="16"/>
        <v>107.9378068739771</v>
      </c>
      <c r="R96" s="12">
        <f t="shared" si="10"/>
        <v>76.97397441552712</v>
      </c>
      <c r="S96" s="12">
        <f t="shared" si="10"/>
        <v>146.21404813148112</v>
      </c>
      <c r="T96" s="13">
        <f t="shared" si="10"/>
        <v>113.69153382216773</v>
      </c>
    </row>
    <row r="97" spans="1:20" ht="12.75" hidden="1">
      <c r="A97" s="3" t="s">
        <v>113</v>
      </c>
      <c r="B97" s="34" t="s">
        <v>371</v>
      </c>
      <c r="C97" s="45">
        <f>'2019'!C97</f>
        <v>1480.9660000000001</v>
      </c>
      <c r="D97" s="6">
        <f>'2019'!D97</f>
        <v>282.851</v>
      </c>
      <c r="E97" s="6">
        <f>'2019'!E97</f>
        <v>0</v>
      </c>
      <c r="F97" s="6">
        <f>'2019'!F97</f>
        <v>600</v>
      </c>
      <c r="G97" s="6">
        <f>'2019'!G97</f>
        <v>1485.8529999999996</v>
      </c>
      <c r="H97" s="46">
        <f>'2019'!H97</f>
        <v>3849.67</v>
      </c>
      <c r="I97" s="45">
        <v>1896.632</v>
      </c>
      <c r="J97" s="6">
        <v>164.909</v>
      </c>
      <c r="K97" s="6">
        <v>0</v>
      </c>
      <c r="L97" s="6">
        <v>485.6</v>
      </c>
      <c r="M97" s="7">
        <f aca="true" t="shared" si="20" ref="M97:M109">N97-I97-J97-K97-L97</f>
        <v>2081.7989999999995</v>
      </c>
      <c r="N97" s="46">
        <v>4628.94</v>
      </c>
      <c r="O97" s="47">
        <f t="shared" si="12"/>
        <v>128.08912896691425</v>
      </c>
      <c r="P97" s="31">
        <f t="shared" si="13"/>
        <v>58.303886925795055</v>
      </c>
      <c r="Q97" s="31"/>
      <c r="R97" s="31">
        <f t="shared" si="10"/>
        <v>81</v>
      </c>
      <c r="S97" s="31">
        <f t="shared" si="10"/>
        <v>140.10767160161507</v>
      </c>
      <c r="T97" s="32">
        <f t="shared" si="10"/>
        <v>120.23376623376623</v>
      </c>
    </row>
    <row r="98" spans="1:20" ht="12.75" hidden="1">
      <c r="A98" s="3" t="s">
        <v>114</v>
      </c>
      <c r="B98" s="34" t="s">
        <v>372</v>
      </c>
      <c r="C98" s="45">
        <f>'2019'!C98</f>
        <v>952.326</v>
      </c>
      <c r="D98" s="6">
        <f>'2019'!D98</f>
        <v>209.141</v>
      </c>
      <c r="E98" s="6">
        <f>'2019'!E98</f>
        <v>80.317</v>
      </c>
      <c r="F98" s="6">
        <f>'2019'!F98</f>
        <v>0</v>
      </c>
      <c r="G98" s="6">
        <f>'2019'!G98</f>
        <v>424.3170000000001</v>
      </c>
      <c r="H98" s="46">
        <f>'2019'!H98</f>
        <v>1666.101</v>
      </c>
      <c r="I98" s="45">
        <v>1185.16</v>
      </c>
      <c r="J98" s="6">
        <v>167.247</v>
      </c>
      <c r="K98" s="6">
        <v>147.949</v>
      </c>
      <c r="L98" s="6">
        <v>24.415</v>
      </c>
      <c r="M98" s="7">
        <f t="shared" si="20"/>
        <v>1187.2149999999997</v>
      </c>
      <c r="N98" s="46">
        <v>2711.986</v>
      </c>
      <c r="O98" s="47">
        <f t="shared" si="12"/>
        <v>124.47478991596638</v>
      </c>
      <c r="P98" s="31">
        <f t="shared" si="13"/>
        <v>79.90430622009569</v>
      </c>
      <c r="Q98" s="31">
        <f aca="true" t="shared" si="21" ref="Q98:Q122">ROUND(K98,0)/ROUND(E98,0)*100</f>
        <v>185</v>
      </c>
      <c r="R98" s="31"/>
      <c r="S98" s="31">
        <f t="shared" si="10"/>
        <v>279.95283018867923</v>
      </c>
      <c r="T98" s="32">
        <f t="shared" si="10"/>
        <v>162.78511404561823</v>
      </c>
    </row>
    <row r="99" spans="1:20" ht="12.75" hidden="1">
      <c r="A99" s="3" t="s">
        <v>115</v>
      </c>
      <c r="B99" s="34" t="s">
        <v>373</v>
      </c>
      <c r="C99" s="45">
        <f>'2019'!C99</f>
        <v>1920.388</v>
      </c>
      <c r="D99" s="6">
        <f>'2019'!D99</f>
        <v>445.181</v>
      </c>
      <c r="E99" s="6">
        <f>'2019'!E99</f>
        <v>151.984</v>
      </c>
      <c r="F99" s="6">
        <f>'2019'!F99</f>
        <v>0</v>
      </c>
      <c r="G99" s="6">
        <f>'2019'!G99</f>
        <v>1392.0860000000002</v>
      </c>
      <c r="H99" s="46">
        <f>'2019'!H99</f>
        <v>3909.639</v>
      </c>
      <c r="I99" s="45">
        <v>2320.377</v>
      </c>
      <c r="J99" s="6">
        <v>449.684</v>
      </c>
      <c r="K99" s="6">
        <v>158.858</v>
      </c>
      <c r="L99" s="6">
        <v>31.495</v>
      </c>
      <c r="M99" s="7">
        <f t="shared" si="20"/>
        <v>1174.1080000000002</v>
      </c>
      <c r="N99" s="46">
        <v>4134.522</v>
      </c>
      <c r="O99" s="47">
        <f t="shared" si="12"/>
        <v>120.83333333333333</v>
      </c>
      <c r="P99" s="31">
        <f t="shared" si="13"/>
        <v>101.12359550561798</v>
      </c>
      <c r="Q99" s="31">
        <f t="shared" si="21"/>
        <v>104.60526315789474</v>
      </c>
      <c r="R99" s="31"/>
      <c r="S99" s="31">
        <f t="shared" si="10"/>
        <v>84.33908045977012</v>
      </c>
      <c r="T99" s="32">
        <f t="shared" si="10"/>
        <v>105.75447570332481</v>
      </c>
    </row>
    <row r="100" spans="1:20" ht="12.75" hidden="1">
      <c r="A100" s="3" t="s">
        <v>116</v>
      </c>
      <c r="B100" s="34" t="s">
        <v>374</v>
      </c>
      <c r="C100" s="45">
        <f>'2019'!C100</f>
        <v>1306.05</v>
      </c>
      <c r="D100" s="6">
        <f>'2019'!D100</f>
        <v>200.524</v>
      </c>
      <c r="E100" s="6">
        <f>'2019'!E100</f>
        <v>190.767</v>
      </c>
      <c r="F100" s="6">
        <f>'2019'!F100</f>
        <v>94.337</v>
      </c>
      <c r="G100" s="6">
        <f>'2019'!G100</f>
        <v>675.627</v>
      </c>
      <c r="H100" s="46">
        <f>'2019'!H100</f>
        <v>2467.305</v>
      </c>
      <c r="I100" s="45">
        <v>1221.407</v>
      </c>
      <c r="J100" s="6">
        <v>198.139</v>
      </c>
      <c r="K100" s="6">
        <v>186.093</v>
      </c>
      <c r="L100" s="6">
        <v>34.98</v>
      </c>
      <c r="M100" s="7">
        <f t="shared" si="20"/>
        <v>1336.392</v>
      </c>
      <c r="N100" s="46">
        <v>2977.011</v>
      </c>
      <c r="O100" s="47">
        <f aca="true" t="shared" si="22" ref="O100:O122">ROUND(I100,0)/ROUND(C100,0)*100</f>
        <v>93.49157733537518</v>
      </c>
      <c r="P100" s="31">
        <f aca="true" t="shared" si="23" ref="P100:P122">ROUND(J100,0)/ROUND(D100,0)*100</f>
        <v>98.50746268656717</v>
      </c>
      <c r="Q100" s="31">
        <f t="shared" si="21"/>
        <v>97.38219895287958</v>
      </c>
      <c r="R100" s="31">
        <f t="shared" si="10"/>
        <v>37.234042553191486</v>
      </c>
      <c r="S100" s="31">
        <f t="shared" si="10"/>
        <v>197.63313609467457</v>
      </c>
      <c r="T100" s="32">
        <f t="shared" si="10"/>
        <v>120.67288204296716</v>
      </c>
    </row>
    <row r="101" spans="1:20" ht="12.75" hidden="1">
      <c r="A101" s="3" t="s">
        <v>683</v>
      </c>
      <c r="B101" s="34" t="s">
        <v>375</v>
      </c>
      <c r="C101" s="45">
        <f>'2019'!C101</f>
        <v>2665.738</v>
      </c>
      <c r="D101" s="6">
        <f>'2019'!D101</f>
        <v>123.638</v>
      </c>
      <c r="E101" s="6">
        <f>'2019'!E101</f>
        <v>256.451</v>
      </c>
      <c r="F101" s="6">
        <f>'2019'!F101</f>
        <v>19.539</v>
      </c>
      <c r="G101" s="6">
        <f>'2019'!G101</f>
        <v>1930.2790000000007</v>
      </c>
      <c r="H101" s="46">
        <f>'2019'!H101</f>
        <v>4995.645</v>
      </c>
      <c r="I101" s="45">
        <v>2886.913</v>
      </c>
      <c r="J101" s="6">
        <v>102.93</v>
      </c>
      <c r="K101" s="6">
        <v>263.651</v>
      </c>
      <c r="L101" s="6">
        <v>0</v>
      </c>
      <c r="M101" s="7">
        <f t="shared" si="20"/>
        <v>2188.277</v>
      </c>
      <c r="N101" s="46">
        <v>5441.771</v>
      </c>
      <c r="O101" s="47">
        <f t="shared" si="22"/>
        <v>108.28957239309827</v>
      </c>
      <c r="P101" s="31">
        <f t="shared" si="23"/>
        <v>83.06451612903226</v>
      </c>
      <c r="Q101" s="31">
        <f t="shared" si="21"/>
        <v>103.125</v>
      </c>
      <c r="R101" s="31">
        <f t="shared" si="10"/>
        <v>0</v>
      </c>
      <c r="S101" s="31">
        <f t="shared" si="10"/>
        <v>113.3678756476684</v>
      </c>
      <c r="T101" s="32">
        <f t="shared" si="10"/>
        <v>108.9271417133707</v>
      </c>
    </row>
    <row r="102" spans="1:20" ht="12.75" hidden="1">
      <c r="A102" s="3" t="s">
        <v>117</v>
      </c>
      <c r="B102" s="34" t="s">
        <v>376</v>
      </c>
      <c r="C102" s="45">
        <f>'2019'!C102</f>
        <v>1444.7530000000002</v>
      </c>
      <c r="D102" s="6">
        <f>'2019'!D102</f>
        <v>109.813</v>
      </c>
      <c r="E102" s="6">
        <f>'2019'!E102</f>
        <v>373.701</v>
      </c>
      <c r="F102" s="6">
        <f>'2019'!F102</f>
        <v>0</v>
      </c>
      <c r="G102" s="6">
        <f>'2019'!G102</f>
        <v>243.10299999999972</v>
      </c>
      <c r="H102" s="46">
        <f>'2019'!H102</f>
        <v>2171.37</v>
      </c>
      <c r="I102" s="45">
        <v>1227.568</v>
      </c>
      <c r="J102" s="6">
        <v>121.491</v>
      </c>
      <c r="K102" s="6">
        <v>356.204</v>
      </c>
      <c r="L102" s="6">
        <v>0</v>
      </c>
      <c r="M102" s="7">
        <f t="shared" si="20"/>
        <v>556.5100000000002</v>
      </c>
      <c r="N102" s="46">
        <v>2261.773</v>
      </c>
      <c r="O102" s="47">
        <f t="shared" si="22"/>
        <v>84.98269896193771</v>
      </c>
      <c r="P102" s="31">
        <f t="shared" si="23"/>
        <v>110.00000000000001</v>
      </c>
      <c r="Q102" s="31">
        <f t="shared" si="21"/>
        <v>95.18716577540107</v>
      </c>
      <c r="R102" s="31"/>
      <c r="S102" s="31">
        <f t="shared" si="10"/>
        <v>229.2181069958848</v>
      </c>
      <c r="T102" s="32">
        <f t="shared" si="10"/>
        <v>104.19161676646706</v>
      </c>
    </row>
    <row r="103" spans="1:20" ht="12.75" hidden="1">
      <c r="A103" s="3" t="s">
        <v>118</v>
      </c>
      <c r="B103" s="34" t="s">
        <v>377</v>
      </c>
      <c r="C103" s="45">
        <f>'2019'!C103</f>
        <v>2024.541</v>
      </c>
      <c r="D103" s="6">
        <f>'2019'!D103</f>
        <v>138.029</v>
      </c>
      <c r="E103" s="6">
        <f>'2019'!E103</f>
        <v>336.539</v>
      </c>
      <c r="F103" s="6">
        <f>'2019'!F103</f>
        <v>775.58</v>
      </c>
      <c r="G103" s="6">
        <f>'2019'!G103</f>
        <v>612.699</v>
      </c>
      <c r="H103" s="46">
        <f>'2019'!H103</f>
        <v>3887.388</v>
      </c>
      <c r="I103" s="45">
        <v>1942.4610000000002</v>
      </c>
      <c r="J103" s="6">
        <v>144.564</v>
      </c>
      <c r="K103" s="6">
        <v>328.13</v>
      </c>
      <c r="L103" s="6">
        <v>157.5</v>
      </c>
      <c r="M103" s="7">
        <f t="shared" si="20"/>
        <v>1155.839</v>
      </c>
      <c r="N103" s="46">
        <v>3728.494</v>
      </c>
      <c r="O103" s="47">
        <f t="shared" si="22"/>
        <v>95.90123456790124</v>
      </c>
      <c r="P103" s="31">
        <f t="shared" si="23"/>
        <v>105.07246376811594</v>
      </c>
      <c r="Q103" s="31">
        <f t="shared" si="21"/>
        <v>97.3293768545994</v>
      </c>
      <c r="R103" s="31">
        <f t="shared" si="10"/>
        <v>20.36082474226804</v>
      </c>
      <c r="S103" s="31">
        <f t="shared" si="10"/>
        <v>188.58075040783032</v>
      </c>
      <c r="T103" s="32">
        <f t="shared" si="10"/>
        <v>95.90944172883972</v>
      </c>
    </row>
    <row r="104" spans="1:20" ht="12.75" hidden="1">
      <c r="A104" s="3" t="s">
        <v>684</v>
      </c>
      <c r="B104" s="34" t="s">
        <v>378</v>
      </c>
      <c r="C104" s="45">
        <f>'2019'!C104</f>
        <v>2342.549</v>
      </c>
      <c r="D104" s="6">
        <f>'2019'!D104</f>
        <v>19.607</v>
      </c>
      <c r="E104" s="6">
        <f>'2019'!E104</f>
        <v>48.929</v>
      </c>
      <c r="F104" s="6">
        <f>'2019'!F104</f>
        <v>300</v>
      </c>
      <c r="G104" s="6">
        <f>'2019'!G104</f>
        <v>336.67200000000014</v>
      </c>
      <c r="H104" s="46">
        <f>'2019'!H104</f>
        <v>3047.757</v>
      </c>
      <c r="I104" s="45">
        <v>2325.355</v>
      </c>
      <c r="J104" s="6">
        <v>20.576</v>
      </c>
      <c r="K104" s="6">
        <v>38.589</v>
      </c>
      <c r="L104" s="6">
        <v>677.25</v>
      </c>
      <c r="M104" s="7">
        <f t="shared" si="20"/>
        <v>221.29399999999987</v>
      </c>
      <c r="N104" s="46">
        <v>3283.064</v>
      </c>
      <c r="O104" s="47">
        <f t="shared" si="22"/>
        <v>99.23175416133164</v>
      </c>
      <c r="P104" s="31">
        <f t="shared" si="23"/>
        <v>105</v>
      </c>
      <c r="Q104" s="31">
        <f t="shared" si="21"/>
        <v>79.59183673469387</v>
      </c>
      <c r="R104" s="31">
        <f t="shared" si="10"/>
        <v>225.66666666666669</v>
      </c>
      <c r="S104" s="31">
        <f t="shared" si="10"/>
        <v>65.57863501483679</v>
      </c>
      <c r="T104" s="32">
        <f t="shared" si="10"/>
        <v>107.70997375328083</v>
      </c>
    </row>
    <row r="105" spans="1:20" ht="12.75" hidden="1">
      <c r="A105" s="3" t="s">
        <v>119</v>
      </c>
      <c r="B105" s="34" t="s">
        <v>379</v>
      </c>
      <c r="C105" s="45">
        <f>'2019'!C105</f>
        <v>2416.349</v>
      </c>
      <c r="D105" s="6">
        <f>'2019'!D105</f>
        <v>96.132</v>
      </c>
      <c r="E105" s="6">
        <f>'2019'!E105</f>
        <v>1.837</v>
      </c>
      <c r="F105" s="6">
        <f>'2019'!F105</f>
        <v>300</v>
      </c>
      <c r="G105" s="6">
        <f>'2019'!G105</f>
        <v>137.81</v>
      </c>
      <c r="H105" s="46">
        <f>'2019'!H105</f>
        <v>2952.128</v>
      </c>
      <c r="I105" s="45">
        <v>2435.189</v>
      </c>
      <c r="J105" s="6">
        <v>110.933</v>
      </c>
      <c r="K105" s="6">
        <v>9.84</v>
      </c>
      <c r="L105" s="6">
        <v>4.8</v>
      </c>
      <c r="M105" s="7">
        <f t="shared" si="20"/>
        <v>580.2600000000001</v>
      </c>
      <c r="N105" s="46">
        <v>3141.022</v>
      </c>
      <c r="O105" s="47">
        <f t="shared" si="22"/>
        <v>100.7864238410596</v>
      </c>
      <c r="P105" s="31">
        <f t="shared" si="23"/>
        <v>115.625</v>
      </c>
      <c r="Q105" s="31">
        <f t="shared" si="21"/>
        <v>500</v>
      </c>
      <c r="R105" s="31">
        <f t="shared" si="10"/>
        <v>1.6666666666666667</v>
      </c>
      <c r="S105" s="31">
        <f t="shared" si="10"/>
        <v>420.28985507246375</v>
      </c>
      <c r="T105" s="32">
        <f t="shared" si="10"/>
        <v>106.40243902439023</v>
      </c>
    </row>
    <row r="106" spans="1:20" ht="12.75" hidden="1">
      <c r="A106" s="3" t="s">
        <v>685</v>
      </c>
      <c r="B106" s="34" t="s">
        <v>380</v>
      </c>
      <c r="C106" s="45">
        <f>'2019'!C106</f>
        <v>2111.27</v>
      </c>
      <c r="D106" s="6">
        <f>'2019'!D106</f>
        <v>134.624</v>
      </c>
      <c r="E106" s="6">
        <f>'2019'!E106</f>
        <v>329.593</v>
      </c>
      <c r="F106" s="6">
        <f>'2019'!F106</f>
        <v>140.297</v>
      </c>
      <c r="G106" s="6">
        <f>'2019'!G106</f>
        <v>939.1210000000001</v>
      </c>
      <c r="H106" s="46">
        <f>'2019'!H106</f>
        <v>3654.905</v>
      </c>
      <c r="I106" s="45">
        <v>2136.1099999999997</v>
      </c>
      <c r="J106" s="6">
        <v>118.882</v>
      </c>
      <c r="K106" s="6">
        <v>331.011</v>
      </c>
      <c r="L106" s="6">
        <v>304.44</v>
      </c>
      <c r="M106" s="7">
        <f t="shared" si="20"/>
        <v>1338.5540000000005</v>
      </c>
      <c r="N106" s="46">
        <v>4228.997</v>
      </c>
      <c r="O106" s="47">
        <f t="shared" si="22"/>
        <v>101.18427285646614</v>
      </c>
      <c r="P106" s="31">
        <f t="shared" si="23"/>
        <v>88.14814814814815</v>
      </c>
      <c r="Q106" s="31">
        <f t="shared" si="21"/>
        <v>100.3030303030303</v>
      </c>
      <c r="R106" s="31">
        <f t="shared" si="10"/>
        <v>217.14285714285714</v>
      </c>
      <c r="S106" s="31">
        <f t="shared" si="10"/>
        <v>142.59850905218318</v>
      </c>
      <c r="T106" s="32">
        <f t="shared" si="10"/>
        <v>115.7045143638851</v>
      </c>
    </row>
    <row r="107" spans="1:20" ht="12.75" hidden="1">
      <c r="A107" s="3" t="s">
        <v>120</v>
      </c>
      <c r="B107" s="34" t="s">
        <v>381</v>
      </c>
      <c r="C107" s="45">
        <f>'2019'!C107</f>
        <v>1748.2810000000002</v>
      </c>
      <c r="D107" s="6">
        <f>'2019'!D107</f>
        <v>67.472</v>
      </c>
      <c r="E107" s="6">
        <f>'2019'!E107</f>
        <v>230.86</v>
      </c>
      <c r="F107" s="6">
        <f>'2019'!F107</f>
        <v>0</v>
      </c>
      <c r="G107" s="6">
        <f>'2019'!G107</f>
        <v>245.67899999999975</v>
      </c>
      <c r="H107" s="46">
        <f>'2019'!H107</f>
        <v>2292.292</v>
      </c>
      <c r="I107" s="45">
        <v>1794.9840000000002</v>
      </c>
      <c r="J107" s="6">
        <v>91.116</v>
      </c>
      <c r="K107" s="6">
        <v>234.687</v>
      </c>
      <c r="L107" s="6">
        <v>2.268</v>
      </c>
      <c r="M107" s="7">
        <f t="shared" si="20"/>
        <v>425.36499999999995</v>
      </c>
      <c r="N107" s="46">
        <v>2548.42</v>
      </c>
      <c r="O107" s="47">
        <f t="shared" si="22"/>
        <v>102.6887871853547</v>
      </c>
      <c r="P107" s="31">
        <f t="shared" si="23"/>
        <v>135.82089552238804</v>
      </c>
      <c r="Q107" s="31">
        <f t="shared" si="21"/>
        <v>101.73160173160174</v>
      </c>
      <c r="R107" s="31"/>
      <c r="S107" s="31">
        <f t="shared" si="10"/>
        <v>172.7642276422764</v>
      </c>
      <c r="T107" s="32">
        <f t="shared" si="10"/>
        <v>111.1692844677138</v>
      </c>
    </row>
    <row r="108" spans="1:20" ht="12.75" hidden="1">
      <c r="A108" s="3" t="s">
        <v>686</v>
      </c>
      <c r="B108" s="34" t="s">
        <v>382</v>
      </c>
      <c r="C108" s="45">
        <f>'2019'!C108</f>
        <v>1924.6680000000001</v>
      </c>
      <c r="D108" s="6">
        <f>'2019'!D108</f>
        <v>105.144</v>
      </c>
      <c r="E108" s="6">
        <f>'2019'!E108</f>
        <v>176.303</v>
      </c>
      <c r="F108" s="6">
        <f>'2019'!F108</f>
        <v>31.02</v>
      </c>
      <c r="G108" s="6">
        <f>'2019'!G108</f>
        <v>1478.9309999999996</v>
      </c>
      <c r="H108" s="46">
        <f>'2019'!H108</f>
        <v>3716.066</v>
      </c>
      <c r="I108" s="45">
        <v>1973.354</v>
      </c>
      <c r="J108" s="6">
        <v>261.764</v>
      </c>
      <c r="K108" s="6">
        <v>238.045</v>
      </c>
      <c r="L108" s="6">
        <v>0</v>
      </c>
      <c r="M108" s="7">
        <f t="shared" si="20"/>
        <v>2334.281</v>
      </c>
      <c r="N108" s="46">
        <v>4807.444</v>
      </c>
      <c r="O108" s="47">
        <f t="shared" si="22"/>
        <v>102.4935064935065</v>
      </c>
      <c r="P108" s="31">
        <f t="shared" si="23"/>
        <v>249.52380952380952</v>
      </c>
      <c r="Q108" s="31">
        <f t="shared" si="21"/>
        <v>135.22727272727272</v>
      </c>
      <c r="R108" s="31">
        <f t="shared" si="10"/>
        <v>0</v>
      </c>
      <c r="S108" s="31">
        <f t="shared" si="10"/>
        <v>157.80933062880325</v>
      </c>
      <c r="T108" s="32">
        <f t="shared" si="10"/>
        <v>129.35952637244347</v>
      </c>
    </row>
    <row r="109" spans="1:20" ht="12.75" hidden="1">
      <c r="A109" s="3" t="s">
        <v>121</v>
      </c>
      <c r="B109" s="34" t="s">
        <v>383</v>
      </c>
      <c r="C109" s="45">
        <f>'2019'!C109</f>
        <v>694.036</v>
      </c>
      <c r="D109" s="6">
        <f>'2019'!D109</f>
        <v>61.751</v>
      </c>
      <c r="E109" s="6">
        <f>'2019'!E109</f>
        <v>266.909</v>
      </c>
      <c r="F109" s="6">
        <f>'2019'!F109</f>
        <v>6.45</v>
      </c>
      <c r="G109" s="6">
        <f>'2019'!G109</f>
        <v>320.0180000000001</v>
      </c>
      <c r="H109" s="46">
        <f>'2019'!H109</f>
        <v>1349.164</v>
      </c>
      <c r="I109" s="45">
        <v>776.014</v>
      </c>
      <c r="J109" s="6">
        <v>27.16</v>
      </c>
      <c r="K109" s="6">
        <v>344.448</v>
      </c>
      <c r="L109" s="6">
        <v>22.102</v>
      </c>
      <c r="M109" s="7">
        <f t="shared" si="20"/>
        <v>366.33900000000017</v>
      </c>
      <c r="N109" s="46">
        <v>1536.063</v>
      </c>
      <c r="O109" s="47">
        <f t="shared" si="22"/>
        <v>111.81556195965419</v>
      </c>
      <c r="P109" s="31">
        <f t="shared" si="23"/>
        <v>43.54838709677419</v>
      </c>
      <c r="Q109" s="31">
        <f t="shared" si="21"/>
        <v>128.83895131086143</v>
      </c>
      <c r="R109" s="31">
        <f t="shared" si="10"/>
        <v>366.66666666666663</v>
      </c>
      <c r="S109" s="31">
        <f t="shared" si="10"/>
        <v>114.375</v>
      </c>
      <c r="T109" s="32">
        <f t="shared" si="10"/>
        <v>113.86212008895478</v>
      </c>
    </row>
    <row r="110" spans="1:20" ht="12.75" hidden="1">
      <c r="A110" s="4">
        <v>7</v>
      </c>
      <c r="B110" s="18" t="s">
        <v>384</v>
      </c>
      <c r="C110" s="87">
        <f>'2019'!C110</f>
        <v>24493.460999999996</v>
      </c>
      <c r="D110" s="84">
        <f>'2019'!D110</f>
        <v>1919.8270000000002</v>
      </c>
      <c r="E110" s="84">
        <f>'2019'!E110</f>
        <v>2820.725</v>
      </c>
      <c r="F110" s="84">
        <f>'2019'!F110</f>
        <v>21629.71</v>
      </c>
      <c r="G110" s="84">
        <f>'2019'!G110</f>
        <v>21022.698000000004</v>
      </c>
      <c r="H110" s="88">
        <f>'2019'!H110</f>
        <v>71886.421</v>
      </c>
      <c r="I110" s="87">
        <f aca="true" t="shared" si="24" ref="I110:N110">SUM(I111:I120)</f>
        <v>24757.308</v>
      </c>
      <c r="J110" s="19">
        <f t="shared" si="24"/>
        <v>2191.178</v>
      </c>
      <c r="K110" s="19">
        <f t="shared" si="24"/>
        <v>3058.2909999999993</v>
      </c>
      <c r="L110" s="19">
        <f t="shared" si="24"/>
        <v>3859.1439999999993</v>
      </c>
      <c r="M110" s="19">
        <f t="shared" si="24"/>
        <v>23769.304</v>
      </c>
      <c r="N110" s="52">
        <f t="shared" si="24"/>
        <v>57635.225000000006</v>
      </c>
      <c r="O110" s="50">
        <f t="shared" si="22"/>
        <v>101.07785898011676</v>
      </c>
      <c r="P110" s="12">
        <f t="shared" si="23"/>
        <v>114.11458333333333</v>
      </c>
      <c r="Q110" s="12">
        <f t="shared" si="21"/>
        <v>108.40127614321162</v>
      </c>
      <c r="R110" s="12">
        <f t="shared" si="10"/>
        <v>17.840961627369396</v>
      </c>
      <c r="S110" s="12">
        <f t="shared" si="10"/>
        <v>113.06188460257813</v>
      </c>
      <c r="T110" s="13">
        <f t="shared" si="10"/>
        <v>80.17555574103442</v>
      </c>
    </row>
    <row r="111" spans="1:20" ht="12.75" hidden="1">
      <c r="A111" s="3" t="s">
        <v>122</v>
      </c>
      <c r="B111" s="34" t="s">
        <v>385</v>
      </c>
      <c r="C111" s="45">
        <f>'2019'!C111</f>
        <v>2494.962</v>
      </c>
      <c r="D111" s="6">
        <f>'2019'!D111</f>
        <v>491.895</v>
      </c>
      <c r="E111" s="6">
        <f>'2019'!E111</f>
        <v>692.8</v>
      </c>
      <c r="F111" s="6">
        <f>'2019'!F111</f>
        <v>1104.167</v>
      </c>
      <c r="G111" s="6">
        <f>'2019'!G111</f>
        <v>7378.407000000001</v>
      </c>
      <c r="H111" s="46">
        <f>'2019'!H111</f>
        <v>12162.231</v>
      </c>
      <c r="I111" s="45">
        <v>2482.33</v>
      </c>
      <c r="J111" s="6">
        <v>531.308</v>
      </c>
      <c r="K111" s="6">
        <v>1053.543</v>
      </c>
      <c r="L111" s="6">
        <v>209.345</v>
      </c>
      <c r="M111" s="7">
        <f aca="true" t="shared" si="25" ref="M111:M120">N111-I111-J111-K111-L111</f>
        <v>4650.743</v>
      </c>
      <c r="N111" s="46">
        <v>8927.269</v>
      </c>
      <c r="O111" s="47">
        <f t="shared" si="22"/>
        <v>99.47895791583167</v>
      </c>
      <c r="P111" s="31">
        <f t="shared" si="23"/>
        <v>107.92682926829269</v>
      </c>
      <c r="Q111" s="31">
        <f t="shared" si="21"/>
        <v>152.0923520923521</v>
      </c>
      <c r="R111" s="31">
        <f t="shared" si="10"/>
        <v>18.931159420289855</v>
      </c>
      <c r="S111" s="31">
        <f t="shared" si="10"/>
        <v>63.03876389265384</v>
      </c>
      <c r="T111" s="32">
        <f t="shared" si="10"/>
        <v>73.40075645453051</v>
      </c>
    </row>
    <row r="112" spans="1:20" s="108" customFormat="1" ht="12.75" hidden="1">
      <c r="A112" s="3" t="s">
        <v>123</v>
      </c>
      <c r="B112" s="34" t="s">
        <v>386</v>
      </c>
      <c r="C112" s="89">
        <f>'2019'!C112</f>
        <v>2554.41</v>
      </c>
      <c r="D112" s="85">
        <f>'2019'!D112</f>
        <v>64.682</v>
      </c>
      <c r="E112" s="85">
        <f>'2019'!E112</f>
        <v>497.746</v>
      </c>
      <c r="F112" s="85">
        <f>'2019'!F112</f>
        <v>311.412</v>
      </c>
      <c r="G112" s="85">
        <f>'2019'!G112</f>
        <v>1415.5310000000002</v>
      </c>
      <c r="H112" s="90">
        <f>'2019'!H112</f>
        <v>4843.781</v>
      </c>
      <c r="I112" s="89">
        <v>2462.665</v>
      </c>
      <c r="J112" s="85">
        <v>97.097</v>
      </c>
      <c r="K112" s="85">
        <v>336.524</v>
      </c>
      <c r="L112" s="85">
        <v>2766.585</v>
      </c>
      <c r="M112" s="7">
        <f t="shared" si="25"/>
        <v>819.4589999999998</v>
      </c>
      <c r="N112" s="90">
        <v>6482.33</v>
      </c>
      <c r="O112" s="47">
        <f t="shared" si="22"/>
        <v>96.43696162881754</v>
      </c>
      <c r="P112" s="31">
        <f t="shared" si="23"/>
        <v>149.23076923076923</v>
      </c>
      <c r="Q112" s="31">
        <f t="shared" si="21"/>
        <v>67.67068273092369</v>
      </c>
      <c r="R112" s="31">
        <f t="shared" si="10"/>
        <v>889.7106109324758</v>
      </c>
      <c r="S112" s="31">
        <f t="shared" si="10"/>
        <v>57.83898305084746</v>
      </c>
      <c r="T112" s="32">
        <f t="shared" si="10"/>
        <v>133.8150289017341</v>
      </c>
    </row>
    <row r="113" spans="1:20" ht="12.75" hidden="1">
      <c r="A113" s="3" t="s">
        <v>124</v>
      </c>
      <c r="B113" s="34" t="s">
        <v>387</v>
      </c>
      <c r="C113" s="45">
        <f>'2019'!C113</f>
        <v>1057.4579999999999</v>
      </c>
      <c r="D113" s="6">
        <f>'2019'!D113</f>
        <v>7.024</v>
      </c>
      <c r="E113" s="6">
        <f>'2019'!E113</f>
        <v>250</v>
      </c>
      <c r="F113" s="6">
        <f>'2019'!F113</f>
        <v>6485.623</v>
      </c>
      <c r="G113" s="6">
        <f>'2019'!G113</f>
        <v>658.1820000000007</v>
      </c>
      <c r="H113" s="46">
        <f>'2019'!H113</f>
        <v>8458.287</v>
      </c>
      <c r="I113" s="45">
        <v>967.677</v>
      </c>
      <c r="J113" s="6">
        <v>9.038</v>
      </c>
      <c r="K113" s="6">
        <v>433.626</v>
      </c>
      <c r="L113" s="6">
        <v>0</v>
      </c>
      <c r="M113" s="7">
        <f t="shared" si="25"/>
        <v>145.93899999999996</v>
      </c>
      <c r="N113" s="46">
        <v>1556.28</v>
      </c>
      <c r="O113" s="47">
        <f t="shared" si="22"/>
        <v>91.57994323557237</v>
      </c>
      <c r="P113" s="31">
        <f t="shared" si="23"/>
        <v>128.57142857142858</v>
      </c>
      <c r="Q113" s="31">
        <f t="shared" si="21"/>
        <v>173.6</v>
      </c>
      <c r="R113" s="31">
        <f t="shared" si="10"/>
        <v>0</v>
      </c>
      <c r="S113" s="31">
        <f t="shared" si="10"/>
        <v>22.188449848024316</v>
      </c>
      <c r="T113" s="32">
        <f t="shared" si="10"/>
        <v>18.39678410971861</v>
      </c>
    </row>
    <row r="114" spans="1:20" ht="12.75" hidden="1">
      <c r="A114" s="3" t="s">
        <v>125</v>
      </c>
      <c r="B114" s="34" t="s">
        <v>388</v>
      </c>
      <c r="C114" s="45">
        <f>'2019'!C114</f>
        <v>3200.371</v>
      </c>
      <c r="D114" s="6">
        <f>'2019'!D114</f>
        <v>107.563</v>
      </c>
      <c r="E114" s="6">
        <f>'2019'!E114</f>
        <v>222.736</v>
      </c>
      <c r="F114" s="6">
        <f>'2019'!F114</f>
        <v>13553.461</v>
      </c>
      <c r="G114" s="6">
        <f>'2019'!G114</f>
        <v>4173.7040000000015</v>
      </c>
      <c r="H114" s="46">
        <f>'2019'!H114</f>
        <v>21257.835</v>
      </c>
      <c r="I114" s="45">
        <v>3270.08</v>
      </c>
      <c r="J114" s="6">
        <v>93.31</v>
      </c>
      <c r="K114" s="6">
        <v>0</v>
      </c>
      <c r="L114" s="6">
        <v>82.68</v>
      </c>
      <c r="M114" s="7">
        <f t="shared" si="25"/>
        <v>6317.882999999999</v>
      </c>
      <c r="N114" s="46">
        <v>9763.953</v>
      </c>
      <c r="O114" s="47">
        <f t="shared" si="22"/>
        <v>102.18750000000001</v>
      </c>
      <c r="P114" s="31">
        <f t="shared" si="23"/>
        <v>86.11111111111111</v>
      </c>
      <c r="Q114" s="31">
        <f t="shared" si="21"/>
        <v>0</v>
      </c>
      <c r="R114" s="31">
        <f t="shared" si="10"/>
        <v>0.6124105364126023</v>
      </c>
      <c r="S114" s="31">
        <f t="shared" si="10"/>
        <v>151.36559655007187</v>
      </c>
      <c r="T114" s="32">
        <f t="shared" si="10"/>
        <v>45.93094364474551</v>
      </c>
    </row>
    <row r="115" spans="1:20" ht="12.75" hidden="1">
      <c r="A115" s="3" t="s">
        <v>126</v>
      </c>
      <c r="B115" s="34" t="s">
        <v>389</v>
      </c>
      <c r="C115" s="45">
        <f>'2019'!C115</f>
        <v>2431.408</v>
      </c>
      <c r="D115" s="6">
        <f>'2019'!D115</f>
        <v>30.244</v>
      </c>
      <c r="E115" s="6">
        <f>'2019'!E115</f>
        <v>156</v>
      </c>
      <c r="F115" s="6">
        <f>'2019'!F115</f>
        <v>0</v>
      </c>
      <c r="G115" s="6">
        <f>'2019'!G115</f>
        <v>555.1650000000001</v>
      </c>
      <c r="H115" s="46">
        <f>'2019'!H115</f>
        <v>3172.817</v>
      </c>
      <c r="I115" s="45">
        <v>2319.502</v>
      </c>
      <c r="J115" s="6">
        <v>28.111</v>
      </c>
      <c r="K115" s="6">
        <v>606.565</v>
      </c>
      <c r="L115" s="6">
        <v>0</v>
      </c>
      <c r="M115" s="7">
        <f t="shared" si="25"/>
        <v>340.51700000000017</v>
      </c>
      <c r="N115" s="46">
        <v>3294.695</v>
      </c>
      <c r="O115" s="47">
        <f t="shared" si="22"/>
        <v>95.43397778691897</v>
      </c>
      <c r="P115" s="31">
        <f t="shared" si="23"/>
        <v>93.33333333333333</v>
      </c>
      <c r="Q115" s="31">
        <f t="shared" si="21"/>
        <v>389.1025641025641</v>
      </c>
      <c r="R115" s="31"/>
      <c r="S115" s="31">
        <f t="shared" si="10"/>
        <v>61.44144144144145</v>
      </c>
      <c r="T115" s="32">
        <f t="shared" si="10"/>
        <v>103.84494169555624</v>
      </c>
    </row>
    <row r="116" spans="1:20" ht="12.75" hidden="1">
      <c r="A116" s="3" t="s">
        <v>127</v>
      </c>
      <c r="B116" s="34" t="s">
        <v>390</v>
      </c>
      <c r="C116" s="45">
        <f>'2019'!C116</f>
        <v>2492.5789999999997</v>
      </c>
      <c r="D116" s="6">
        <f>'2019'!D116</f>
        <v>54.828</v>
      </c>
      <c r="E116" s="6">
        <f>'2019'!E116</f>
        <v>338.911</v>
      </c>
      <c r="F116" s="6">
        <f>'2019'!F116</f>
        <v>41.1</v>
      </c>
      <c r="G116" s="6">
        <f>'2019'!G116</f>
        <v>1414.6590000000006</v>
      </c>
      <c r="H116" s="46">
        <f>'2019'!H116</f>
        <v>4342.077</v>
      </c>
      <c r="I116" s="45">
        <v>2473.363</v>
      </c>
      <c r="J116" s="6">
        <v>76.775</v>
      </c>
      <c r="K116" s="6">
        <v>19.821</v>
      </c>
      <c r="L116" s="6">
        <v>3.2</v>
      </c>
      <c r="M116" s="7">
        <f t="shared" si="25"/>
        <v>1011.6749999999998</v>
      </c>
      <c r="N116" s="46">
        <v>3584.834</v>
      </c>
      <c r="O116" s="47">
        <f t="shared" si="22"/>
        <v>99.1977537103891</v>
      </c>
      <c r="P116" s="31">
        <f t="shared" si="23"/>
        <v>140</v>
      </c>
      <c r="Q116" s="31">
        <f t="shared" si="21"/>
        <v>5.899705014749262</v>
      </c>
      <c r="R116" s="31">
        <f t="shared" si="10"/>
        <v>7.317073170731707</v>
      </c>
      <c r="S116" s="31">
        <f t="shared" si="10"/>
        <v>71.51943462897526</v>
      </c>
      <c r="T116" s="32">
        <f t="shared" si="10"/>
        <v>82.56563795485951</v>
      </c>
    </row>
    <row r="117" spans="1:20" ht="12.75" hidden="1">
      <c r="A117" s="3" t="s">
        <v>128</v>
      </c>
      <c r="B117" s="34" t="s">
        <v>391</v>
      </c>
      <c r="C117" s="45">
        <f>'2019'!C117</f>
        <v>1314.623</v>
      </c>
      <c r="D117" s="6">
        <f>'2019'!D117</f>
        <v>0.601</v>
      </c>
      <c r="E117" s="6">
        <f>'2019'!E117</f>
        <v>117.194</v>
      </c>
      <c r="F117" s="6">
        <f>'2019'!F117</f>
        <v>0</v>
      </c>
      <c r="G117" s="6">
        <f>'2019'!G117</f>
        <v>699.4029999999999</v>
      </c>
      <c r="H117" s="46">
        <f>'2019'!H117</f>
        <v>2131.821</v>
      </c>
      <c r="I117" s="45">
        <v>1353.071</v>
      </c>
      <c r="J117" s="6">
        <v>4.369</v>
      </c>
      <c r="K117" s="6">
        <v>52.057</v>
      </c>
      <c r="L117" s="6">
        <v>0</v>
      </c>
      <c r="M117" s="7">
        <f t="shared" si="25"/>
        <v>897.3850000000001</v>
      </c>
      <c r="N117" s="46">
        <v>2306.882</v>
      </c>
      <c r="O117" s="47">
        <f t="shared" si="22"/>
        <v>102.88973384030417</v>
      </c>
      <c r="P117" s="31">
        <f t="shared" si="23"/>
        <v>400</v>
      </c>
      <c r="Q117" s="31">
        <f t="shared" si="21"/>
        <v>44.44444444444444</v>
      </c>
      <c r="R117" s="31"/>
      <c r="S117" s="31">
        <f t="shared" si="10"/>
        <v>128.3261802575107</v>
      </c>
      <c r="T117" s="32">
        <f t="shared" si="10"/>
        <v>108.20825515947467</v>
      </c>
    </row>
    <row r="118" spans="1:20" ht="12.75" hidden="1">
      <c r="A118" s="3" t="s">
        <v>129</v>
      </c>
      <c r="B118" s="34" t="s">
        <v>392</v>
      </c>
      <c r="C118" s="45">
        <f>'2019'!C118</f>
        <v>3888.2309999999998</v>
      </c>
      <c r="D118" s="6">
        <f>'2019'!D118</f>
        <v>394.168</v>
      </c>
      <c r="E118" s="6">
        <f>'2019'!E118</f>
        <v>292.088</v>
      </c>
      <c r="F118" s="6">
        <f>'2019'!F118</f>
        <v>102.41</v>
      </c>
      <c r="G118" s="6">
        <f>'2019'!G118</f>
        <v>1848.4359999999997</v>
      </c>
      <c r="H118" s="46">
        <f>'2019'!H118</f>
        <v>6525.333</v>
      </c>
      <c r="I118" s="45">
        <v>4508.777</v>
      </c>
      <c r="J118" s="6">
        <v>509.351</v>
      </c>
      <c r="K118" s="6">
        <v>274.516</v>
      </c>
      <c r="L118" s="6">
        <v>6.741</v>
      </c>
      <c r="M118" s="7">
        <f t="shared" si="25"/>
        <v>3864.350000000001</v>
      </c>
      <c r="N118" s="46">
        <v>9163.735</v>
      </c>
      <c r="O118" s="47">
        <f t="shared" si="22"/>
        <v>115.97222222222223</v>
      </c>
      <c r="P118" s="31">
        <f t="shared" si="23"/>
        <v>129.18781725888323</v>
      </c>
      <c r="Q118" s="31">
        <f t="shared" si="21"/>
        <v>94.17808219178082</v>
      </c>
      <c r="R118" s="31">
        <f t="shared" si="10"/>
        <v>6.862745098039216</v>
      </c>
      <c r="S118" s="31">
        <f t="shared" si="10"/>
        <v>209.0909090909091</v>
      </c>
      <c r="T118" s="32">
        <f t="shared" si="10"/>
        <v>140.44444444444443</v>
      </c>
    </row>
    <row r="119" spans="1:20" ht="12.75" hidden="1">
      <c r="A119" s="3" t="s">
        <v>130</v>
      </c>
      <c r="B119" s="34" t="s">
        <v>393</v>
      </c>
      <c r="C119" s="45">
        <f>'2019'!C119</f>
        <v>2478.268</v>
      </c>
      <c r="D119" s="6">
        <f>'2019'!D119</f>
        <v>476.815</v>
      </c>
      <c r="E119" s="6">
        <f>'2019'!E119</f>
        <v>22.718</v>
      </c>
      <c r="F119" s="6">
        <f>'2019'!F119</f>
        <v>10.593</v>
      </c>
      <c r="G119" s="6">
        <f>'2019'!G119</f>
        <v>1563.4629999999997</v>
      </c>
      <c r="H119" s="46">
        <f>'2019'!H119</f>
        <v>4551.857</v>
      </c>
      <c r="I119" s="45">
        <v>2685.947</v>
      </c>
      <c r="J119" s="6">
        <v>512.975</v>
      </c>
      <c r="K119" s="6">
        <v>72.441</v>
      </c>
      <c r="L119" s="6">
        <v>458.85</v>
      </c>
      <c r="M119" s="7">
        <f t="shared" si="25"/>
        <v>2810.5300000000007</v>
      </c>
      <c r="N119" s="46">
        <v>6540.743</v>
      </c>
      <c r="O119" s="47">
        <f t="shared" si="22"/>
        <v>108.39386602098466</v>
      </c>
      <c r="P119" s="31">
        <f t="shared" si="23"/>
        <v>107.54716981132076</v>
      </c>
      <c r="Q119" s="31">
        <f t="shared" si="21"/>
        <v>313.04347826086956</v>
      </c>
      <c r="R119" s="31">
        <f t="shared" si="10"/>
        <v>4172.727272727273</v>
      </c>
      <c r="S119" s="31">
        <f t="shared" si="10"/>
        <v>179.8464491362764</v>
      </c>
      <c r="T119" s="32">
        <f t="shared" si="10"/>
        <v>143.69507908611598</v>
      </c>
    </row>
    <row r="120" spans="1:20" ht="12.75" hidden="1">
      <c r="A120" s="3" t="s">
        <v>131</v>
      </c>
      <c r="B120" s="34" t="s">
        <v>394</v>
      </c>
      <c r="C120" s="45">
        <f>'2019'!C120</f>
        <v>2581.151</v>
      </c>
      <c r="D120" s="6">
        <f>'2019'!D120</f>
        <v>292.007</v>
      </c>
      <c r="E120" s="6">
        <f>'2019'!E120</f>
        <v>230.532</v>
      </c>
      <c r="F120" s="6">
        <f>'2019'!F120</f>
        <v>20.944</v>
      </c>
      <c r="G120" s="6">
        <f>'2019'!G120</f>
        <v>1315.7479999999998</v>
      </c>
      <c r="H120" s="46">
        <f>'2019'!H120</f>
        <v>4440.382</v>
      </c>
      <c r="I120" s="45">
        <v>2233.896</v>
      </c>
      <c r="J120" s="6">
        <v>328.844</v>
      </c>
      <c r="K120" s="6">
        <v>209.198</v>
      </c>
      <c r="L120" s="6">
        <v>331.743</v>
      </c>
      <c r="M120" s="7">
        <f t="shared" si="25"/>
        <v>2910.823</v>
      </c>
      <c r="N120" s="46">
        <v>6014.504</v>
      </c>
      <c r="O120" s="47">
        <f t="shared" si="22"/>
        <v>86.55559860519179</v>
      </c>
      <c r="P120" s="31">
        <f t="shared" si="23"/>
        <v>112.67123287671232</v>
      </c>
      <c r="Q120" s="31">
        <f t="shared" si="21"/>
        <v>90.47619047619048</v>
      </c>
      <c r="R120" s="31">
        <f t="shared" si="10"/>
        <v>1580.952380952381</v>
      </c>
      <c r="S120" s="31">
        <f t="shared" si="10"/>
        <v>221.20060790273556</v>
      </c>
      <c r="T120" s="32">
        <f t="shared" si="10"/>
        <v>135.47297297297297</v>
      </c>
    </row>
    <row r="121" spans="1:20" ht="12.75" hidden="1">
      <c r="A121" s="4">
        <v>8</v>
      </c>
      <c r="B121" s="18" t="s">
        <v>395</v>
      </c>
      <c r="C121" s="87">
        <f>'2019'!C121</f>
        <v>27211.053000000004</v>
      </c>
      <c r="D121" s="84">
        <f>'2019'!D121</f>
        <v>2745.2610000000004</v>
      </c>
      <c r="E121" s="84">
        <f>'2019'!E121</f>
        <v>5306.1410000000005</v>
      </c>
      <c r="F121" s="84">
        <f>'2019'!F121</f>
        <v>718.838</v>
      </c>
      <c r="G121" s="84">
        <f>'2019'!G121</f>
        <v>19590.068</v>
      </c>
      <c r="H121" s="88">
        <f>'2019'!H121</f>
        <v>55571.361000000004</v>
      </c>
      <c r="I121" s="87">
        <f aca="true" t="shared" si="26" ref="I121:N121">SUM(I122:I137)</f>
        <v>27075.819</v>
      </c>
      <c r="J121" s="19">
        <f t="shared" si="26"/>
        <v>2616.893</v>
      </c>
      <c r="K121" s="19">
        <f t="shared" si="26"/>
        <v>2466.3109999999997</v>
      </c>
      <c r="L121" s="19">
        <f t="shared" si="26"/>
        <v>11199.648000000001</v>
      </c>
      <c r="M121" s="19">
        <f t="shared" si="26"/>
        <v>19080.399</v>
      </c>
      <c r="N121" s="52">
        <f t="shared" si="26"/>
        <v>62439.07000000001</v>
      </c>
      <c r="O121" s="50">
        <f t="shared" si="22"/>
        <v>99.50387710852229</v>
      </c>
      <c r="P121" s="12">
        <f t="shared" si="23"/>
        <v>95.33697632058288</v>
      </c>
      <c r="Q121" s="12">
        <f t="shared" si="21"/>
        <v>46.47568790049001</v>
      </c>
      <c r="R121" s="12">
        <f t="shared" si="10"/>
        <v>1557.7190542420026</v>
      </c>
      <c r="S121" s="12">
        <f t="shared" si="10"/>
        <v>97.39663093415007</v>
      </c>
      <c r="T121" s="13">
        <f t="shared" si="10"/>
        <v>112.3589642079502</v>
      </c>
    </row>
    <row r="122" spans="1:20" ht="12.75" hidden="1">
      <c r="A122" s="3" t="s">
        <v>132</v>
      </c>
      <c r="B122" s="34" t="s">
        <v>396</v>
      </c>
      <c r="C122" s="45">
        <f>'2019'!C122</f>
        <v>3022.107</v>
      </c>
      <c r="D122" s="6">
        <f>'2019'!D122</f>
        <v>712.14</v>
      </c>
      <c r="E122" s="6">
        <f>'2019'!E122</f>
        <v>3.235</v>
      </c>
      <c r="F122" s="6">
        <f>'2019'!F122</f>
        <v>39.989</v>
      </c>
      <c r="G122" s="6">
        <f>'2019'!G122</f>
        <v>2800.8929999999996</v>
      </c>
      <c r="H122" s="46">
        <f>'2019'!H122</f>
        <v>6578.364</v>
      </c>
      <c r="I122" s="45">
        <v>3317.106</v>
      </c>
      <c r="J122" s="6">
        <v>710.419</v>
      </c>
      <c r="K122" s="6">
        <v>4.635</v>
      </c>
      <c r="L122" s="6">
        <v>80.75</v>
      </c>
      <c r="M122" s="7">
        <f aca="true" t="shared" si="27" ref="M122:M137">N122-I122-J122-K122-L122</f>
        <v>2832.0939999999996</v>
      </c>
      <c r="N122" s="46">
        <v>6945.004</v>
      </c>
      <c r="O122" s="47">
        <f t="shared" si="22"/>
        <v>109.7617471872932</v>
      </c>
      <c r="P122" s="31">
        <f t="shared" si="23"/>
        <v>99.71910112359551</v>
      </c>
      <c r="Q122" s="31">
        <f t="shared" si="21"/>
        <v>166.66666666666669</v>
      </c>
      <c r="R122" s="31">
        <f>ROUND(L122,0)/ROUND(F122,0)*100</f>
        <v>202.5</v>
      </c>
      <c r="S122" s="31">
        <f>ROUND(M122,0)/ROUND(G122,0)*100</f>
        <v>101.10674759014637</v>
      </c>
      <c r="T122" s="32">
        <f>ROUND(N122,0)/ROUND(H122,0)*100</f>
        <v>105.57920340529037</v>
      </c>
    </row>
    <row r="123" spans="1:20" ht="12.75" hidden="1">
      <c r="A123" s="3" t="s">
        <v>133</v>
      </c>
      <c r="B123" s="34" t="s">
        <v>397</v>
      </c>
      <c r="C123" s="45">
        <f>'2019'!C123</f>
        <v>2338.45</v>
      </c>
      <c r="D123" s="6">
        <f>'2019'!D123</f>
        <v>413.928</v>
      </c>
      <c r="E123" s="6">
        <f>'2019'!E123</f>
        <v>207.493</v>
      </c>
      <c r="F123" s="6">
        <f>'2019'!F123</f>
        <v>150</v>
      </c>
      <c r="G123" s="6">
        <f>'2019'!G123</f>
        <v>1753.2000000000003</v>
      </c>
      <c r="H123" s="46">
        <f>'2019'!H123</f>
        <v>4863.071</v>
      </c>
      <c r="I123" s="45">
        <v>2411.704</v>
      </c>
      <c r="J123" s="6">
        <v>397.963</v>
      </c>
      <c r="K123" s="6">
        <v>162.585</v>
      </c>
      <c r="L123" s="6">
        <v>237</v>
      </c>
      <c r="M123" s="7">
        <f t="shared" si="27"/>
        <v>1108.8989999999997</v>
      </c>
      <c r="N123" s="46">
        <v>4318.151</v>
      </c>
      <c r="O123" s="47">
        <f aca="true" t="shared" si="28" ref="O123:T165">ROUND(I123,0)/ROUND(C123,0)*100</f>
        <v>103.16509837467922</v>
      </c>
      <c r="P123" s="31">
        <f t="shared" si="28"/>
        <v>96.1352657004831</v>
      </c>
      <c r="Q123" s="31">
        <f t="shared" si="28"/>
        <v>78.74396135265701</v>
      </c>
      <c r="R123" s="31">
        <f t="shared" si="28"/>
        <v>158</v>
      </c>
      <c r="S123" s="31">
        <f t="shared" si="28"/>
        <v>63.26297775242442</v>
      </c>
      <c r="T123" s="32">
        <f t="shared" si="28"/>
        <v>88.79292617725683</v>
      </c>
    </row>
    <row r="124" spans="1:20" ht="12.75" hidden="1">
      <c r="A124" s="3" t="s">
        <v>134</v>
      </c>
      <c r="B124" s="34" t="s">
        <v>398</v>
      </c>
      <c r="C124" s="45">
        <f>'2019'!C124</f>
        <v>4969.2880000000005</v>
      </c>
      <c r="D124" s="6">
        <f>'2019'!D124</f>
        <v>459.903</v>
      </c>
      <c r="E124" s="6">
        <f>'2019'!E124</f>
        <v>0</v>
      </c>
      <c r="F124" s="6">
        <f>'2019'!F124</f>
        <v>150</v>
      </c>
      <c r="G124" s="6">
        <f>'2019'!G124</f>
        <v>5243.084999999999</v>
      </c>
      <c r="H124" s="46">
        <f>'2019'!H124</f>
        <v>10822.276</v>
      </c>
      <c r="I124" s="45">
        <v>4788.387000000001</v>
      </c>
      <c r="J124" s="6">
        <v>466.077</v>
      </c>
      <c r="K124" s="6">
        <v>123.945</v>
      </c>
      <c r="L124" s="6">
        <v>9746.815</v>
      </c>
      <c r="M124" s="7">
        <f t="shared" si="27"/>
        <v>3488.574999999999</v>
      </c>
      <c r="N124" s="46">
        <v>18613.799</v>
      </c>
      <c r="O124" s="47">
        <f t="shared" si="28"/>
        <v>96.35741597907024</v>
      </c>
      <c r="P124" s="31">
        <f t="shared" si="28"/>
        <v>101.30434782608695</v>
      </c>
      <c r="Q124" s="31"/>
      <c r="R124" s="31">
        <f t="shared" si="28"/>
        <v>6498</v>
      </c>
      <c r="S124" s="31">
        <f t="shared" si="28"/>
        <v>66.54587068472249</v>
      </c>
      <c r="T124" s="32">
        <f t="shared" si="28"/>
        <v>172.00147846978376</v>
      </c>
    </row>
    <row r="125" spans="1:20" ht="12.75" hidden="1">
      <c r="A125" s="3" t="s">
        <v>135</v>
      </c>
      <c r="B125" s="34" t="s">
        <v>335</v>
      </c>
      <c r="C125" s="45">
        <f>'2019'!C125</f>
        <v>1633.1680000000001</v>
      </c>
      <c r="D125" s="6">
        <f>'2019'!D125</f>
        <v>207.133</v>
      </c>
      <c r="E125" s="6">
        <f>'2019'!E125</f>
        <v>262.652</v>
      </c>
      <c r="F125" s="6">
        <f>'2019'!F125</f>
        <v>27.3</v>
      </c>
      <c r="G125" s="6">
        <f>'2019'!G125</f>
        <v>599.8919999999998</v>
      </c>
      <c r="H125" s="46">
        <f>'2019'!H125</f>
        <v>2730.145</v>
      </c>
      <c r="I125" s="45">
        <v>1609.944</v>
      </c>
      <c r="J125" s="6">
        <v>174.586</v>
      </c>
      <c r="K125" s="6">
        <v>2.803</v>
      </c>
      <c r="L125" s="6">
        <v>36.61</v>
      </c>
      <c r="M125" s="7">
        <f t="shared" si="27"/>
        <v>704.5400000000002</v>
      </c>
      <c r="N125" s="46">
        <v>2528.483</v>
      </c>
      <c r="O125" s="47">
        <f t="shared" si="28"/>
        <v>98.59154929577466</v>
      </c>
      <c r="P125" s="31">
        <f t="shared" si="28"/>
        <v>84.54106280193237</v>
      </c>
      <c r="Q125" s="31">
        <f t="shared" si="28"/>
        <v>1.1406844106463878</v>
      </c>
      <c r="R125" s="31">
        <f t="shared" si="28"/>
        <v>137.03703703703704</v>
      </c>
      <c r="S125" s="31">
        <f t="shared" si="28"/>
        <v>117.5</v>
      </c>
      <c r="T125" s="32">
        <f t="shared" si="28"/>
        <v>92.6007326007326</v>
      </c>
    </row>
    <row r="126" spans="1:20" ht="12.75" hidden="1">
      <c r="A126" s="3" t="s">
        <v>136</v>
      </c>
      <c r="B126" s="34" t="s">
        <v>399</v>
      </c>
      <c r="C126" s="45">
        <f>'2019'!C126</f>
        <v>882.552</v>
      </c>
      <c r="D126" s="6">
        <f>'2019'!D126</f>
        <v>37.08</v>
      </c>
      <c r="E126" s="6">
        <f>'2019'!E126</f>
        <v>1156.507</v>
      </c>
      <c r="F126" s="6">
        <f>'2019'!F126</f>
        <v>0</v>
      </c>
      <c r="G126" s="6">
        <f>'2019'!G126</f>
        <v>828.268</v>
      </c>
      <c r="H126" s="46">
        <f>'2019'!H126</f>
        <v>2904.407</v>
      </c>
      <c r="I126" s="45">
        <v>904.017</v>
      </c>
      <c r="J126" s="6">
        <v>43.701</v>
      </c>
      <c r="K126" s="6">
        <v>839.252</v>
      </c>
      <c r="L126" s="6">
        <v>39.9</v>
      </c>
      <c r="M126" s="7">
        <f t="shared" si="27"/>
        <v>847.4700000000001</v>
      </c>
      <c r="N126" s="46">
        <v>2674.34</v>
      </c>
      <c r="O126" s="47">
        <f t="shared" si="28"/>
        <v>102.37825594563988</v>
      </c>
      <c r="P126" s="31">
        <f t="shared" si="28"/>
        <v>118.91891891891892</v>
      </c>
      <c r="Q126" s="31">
        <f t="shared" si="28"/>
        <v>72.5151253241141</v>
      </c>
      <c r="R126" s="31"/>
      <c r="S126" s="31">
        <f t="shared" si="28"/>
        <v>102.29468599033818</v>
      </c>
      <c r="T126" s="32">
        <f t="shared" si="28"/>
        <v>92.07988980716253</v>
      </c>
    </row>
    <row r="127" spans="1:20" ht="12.75" hidden="1">
      <c r="A127" s="3" t="s">
        <v>137</v>
      </c>
      <c r="B127" s="34" t="s">
        <v>400</v>
      </c>
      <c r="C127" s="45">
        <f>'2019'!C127</f>
        <v>1322.2069999999999</v>
      </c>
      <c r="D127" s="6">
        <f>'2019'!D127</f>
        <v>0.95</v>
      </c>
      <c r="E127" s="6">
        <f>'2019'!E127</f>
        <v>408.778</v>
      </c>
      <c r="F127" s="6">
        <f>'2019'!F127</f>
        <v>83.379</v>
      </c>
      <c r="G127" s="6">
        <f>'2019'!G127</f>
        <v>433.99900000000014</v>
      </c>
      <c r="H127" s="46">
        <f>'2019'!H127</f>
        <v>2249.313</v>
      </c>
      <c r="I127" s="45">
        <v>1211.1599999999999</v>
      </c>
      <c r="J127" s="6">
        <v>16.063</v>
      </c>
      <c r="K127" s="6">
        <v>135.592</v>
      </c>
      <c r="L127" s="6">
        <v>23.07</v>
      </c>
      <c r="M127" s="7">
        <f t="shared" si="27"/>
        <v>238.8010000000001</v>
      </c>
      <c r="N127" s="46">
        <v>1624.686</v>
      </c>
      <c r="O127" s="47">
        <f t="shared" si="28"/>
        <v>91.6036308623298</v>
      </c>
      <c r="P127" s="31">
        <f t="shared" si="28"/>
        <v>1600</v>
      </c>
      <c r="Q127" s="31">
        <f t="shared" si="28"/>
        <v>33.251833740831295</v>
      </c>
      <c r="R127" s="31">
        <f t="shared" si="28"/>
        <v>27.710843373493976</v>
      </c>
      <c r="S127" s="31">
        <f t="shared" si="28"/>
        <v>55.06912442396313</v>
      </c>
      <c r="T127" s="32">
        <f t="shared" si="28"/>
        <v>72.25433526011561</v>
      </c>
    </row>
    <row r="128" spans="1:20" ht="12.75" hidden="1">
      <c r="A128" s="3" t="s">
        <v>138</v>
      </c>
      <c r="B128" s="34" t="s">
        <v>401</v>
      </c>
      <c r="C128" s="45">
        <f>'2019'!C128</f>
        <v>1135.522</v>
      </c>
      <c r="D128" s="6">
        <f>'2019'!D128</f>
        <v>90.104</v>
      </c>
      <c r="E128" s="6">
        <f>'2019'!E128</f>
        <v>299.225</v>
      </c>
      <c r="F128" s="6">
        <f>'2019'!F128</f>
        <v>21.48</v>
      </c>
      <c r="G128" s="6">
        <f>'2019'!G128</f>
        <v>424.26699999999994</v>
      </c>
      <c r="H128" s="46">
        <f>'2019'!H128</f>
        <v>1970.598</v>
      </c>
      <c r="I128" s="45">
        <v>1126.943</v>
      </c>
      <c r="J128" s="6">
        <v>117.195</v>
      </c>
      <c r="K128" s="6">
        <v>236.939</v>
      </c>
      <c r="L128" s="6">
        <v>45.25</v>
      </c>
      <c r="M128" s="7">
        <f t="shared" si="27"/>
        <v>620.8790000000002</v>
      </c>
      <c r="N128" s="46">
        <v>2147.206</v>
      </c>
      <c r="O128" s="47">
        <f t="shared" si="28"/>
        <v>99.20774647887323</v>
      </c>
      <c r="P128" s="31">
        <f t="shared" si="28"/>
        <v>130</v>
      </c>
      <c r="Q128" s="31">
        <f t="shared" si="28"/>
        <v>79.26421404682274</v>
      </c>
      <c r="R128" s="31">
        <f t="shared" si="28"/>
        <v>214.28571428571428</v>
      </c>
      <c r="S128" s="31">
        <f t="shared" si="28"/>
        <v>146.46226415094338</v>
      </c>
      <c r="T128" s="32">
        <f t="shared" si="28"/>
        <v>108.92947742262811</v>
      </c>
    </row>
    <row r="129" spans="1:20" ht="12.75" hidden="1">
      <c r="A129" s="3" t="s">
        <v>139</v>
      </c>
      <c r="B129" s="34" t="s">
        <v>402</v>
      </c>
      <c r="C129" s="45">
        <f>'2019'!C129</f>
        <v>840.2850000000001</v>
      </c>
      <c r="D129" s="6">
        <f>'2019'!D129</f>
        <v>95.761</v>
      </c>
      <c r="E129" s="6">
        <f>'2019'!E129</f>
        <v>0</v>
      </c>
      <c r="F129" s="6">
        <f>'2019'!F129</f>
        <v>1.08</v>
      </c>
      <c r="G129" s="6">
        <f>'2019'!G129</f>
        <v>509.91299999999995</v>
      </c>
      <c r="H129" s="46">
        <f>'2019'!H129</f>
        <v>1447.039</v>
      </c>
      <c r="I129" s="45">
        <v>777.2909999999999</v>
      </c>
      <c r="J129" s="6">
        <v>92.134</v>
      </c>
      <c r="K129" s="6">
        <v>0</v>
      </c>
      <c r="L129" s="6">
        <v>24.5</v>
      </c>
      <c r="M129" s="7">
        <f t="shared" si="27"/>
        <v>873.9480000000001</v>
      </c>
      <c r="N129" s="46">
        <v>1767.873</v>
      </c>
      <c r="O129" s="47">
        <f t="shared" si="28"/>
        <v>92.5</v>
      </c>
      <c r="P129" s="31">
        <f t="shared" si="28"/>
        <v>95.83333333333334</v>
      </c>
      <c r="Q129" s="31"/>
      <c r="R129" s="31">
        <f t="shared" si="28"/>
        <v>2500</v>
      </c>
      <c r="S129" s="31">
        <f t="shared" si="28"/>
        <v>171.37254901960785</v>
      </c>
      <c r="T129" s="32">
        <f t="shared" si="28"/>
        <v>122.18382861091914</v>
      </c>
    </row>
    <row r="130" spans="1:20" ht="12.75" hidden="1">
      <c r="A130" s="3" t="s">
        <v>140</v>
      </c>
      <c r="B130" s="34" t="s">
        <v>403</v>
      </c>
      <c r="C130" s="45">
        <f>'2019'!C130</f>
        <v>2152.069</v>
      </c>
      <c r="D130" s="6">
        <f>'2019'!D130</f>
        <v>216.122</v>
      </c>
      <c r="E130" s="6">
        <f>'2019'!E130</f>
        <v>152.689</v>
      </c>
      <c r="F130" s="6">
        <f>'2019'!F130</f>
        <v>45.8</v>
      </c>
      <c r="G130" s="6">
        <f>'2019'!G130</f>
        <v>1340.811</v>
      </c>
      <c r="H130" s="46">
        <f>'2019'!H130</f>
        <v>3907.491</v>
      </c>
      <c r="I130" s="45">
        <v>2195.897</v>
      </c>
      <c r="J130" s="6">
        <v>223.15</v>
      </c>
      <c r="K130" s="6">
        <v>232.966</v>
      </c>
      <c r="L130" s="6">
        <v>96.388</v>
      </c>
      <c r="M130" s="7">
        <f t="shared" si="27"/>
        <v>2103.014</v>
      </c>
      <c r="N130" s="46">
        <v>4851.415</v>
      </c>
      <c r="O130" s="47">
        <f t="shared" si="28"/>
        <v>102.0446096654275</v>
      </c>
      <c r="P130" s="31">
        <f t="shared" si="28"/>
        <v>103.24074074074075</v>
      </c>
      <c r="Q130" s="31">
        <f t="shared" si="28"/>
        <v>152.2875816993464</v>
      </c>
      <c r="R130" s="31">
        <f t="shared" si="28"/>
        <v>208.69565217391303</v>
      </c>
      <c r="S130" s="31">
        <f t="shared" si="28"/>
        <v>156.82326621923937</v>
      </c>
      <c r="T130" s="32">
        <f t="shared" si="28"/>
        <v>124.16176094189915</v>
      </c>
    </row>
    <row r="131" spans="1:20" ht="12.75" hidden="1">
      <c r="A131" s="3" t="s">
        <v>141</v>
      </c>
      <c r="B131" s="34" t="s">
        <v>404</v>
      </c>
      <c r="C131" s="45">
        <f>'2019'!C131</f>
        <v>1736.697</v>
      </c>
      <c r="D131" s="6">
        <f>'2019'!D131</f>
        <v>148.922</v>
      </c>
      <c r="E131" s="6">
        <f>'2019'!E131</f>
        <v>1189.866</v>
      </c>
      <c r="F131" s="6">
        <f>'2019'!F131</f>
        <v>59.405</v>
      </c>
      <c r="G131" s="6">
        <f>'2019'!G131</f>
        <v>1692.0180000000003</v>
      </c>
      <c r="H131" s="46">
        <f>'2019'!H131</f>
        <v>4826.908</v>
      </c>
      <c r="I131" s="45">
        <v>1829.232</v>
      </c>
      <c r="J131" s="6">
        <v>92.342</v>
      </c>
      <c r="K131" s="6">
        <v>180.184</v>
      </c>
      <c r="L131" s="6">
        <v>381.239</v>
      </c>
      <c r="M131" s="7">
        <f t="shared" si="27"/>
        <v>1433.691</v>
      </c>
      <c r="N131" s="46">
        <v>3916.688</v>
      </c>
      <c r="O131" s="47">
        <f t="shared" si="28"/>
        <v>105.29648819804261</v>
      </c>
      <c r="P131" s="31">
        <f t="shared" si="28"/>
        <v>61.74496644295302</v>
      </c>
      <c r="Q131" s="31">
        <f t="shared" si="28"/>
        <v>15.126050420168067</v>
      </c>
      <c r="R131" s="31">
        <f t="shared" si="28"/>
        <v>645.7627118644067</v>
      </c>
      <c r="S131" s="31">
        <f t="shared" si="28"/>
        <v>84.75177304964538</v>
      </c>
      <c r="T131" s="32">
        <f t="shared" si="28"/>
        <v>81.14771079345348</v>
      </c>
    </row>
    <row r="132" spans="1:20" ht="12.75" hidden="1">
      <c r="A132" s="3" t="s">
        <v>142</v>
      </c>
      <c r="B132" s="34" t="s">
        <v>405</v>
      </c>
      <c r="C132" s="45">
        <f>'2019'!C132</f>
        <v>1538.398</v>
      </c>
      <c r="D132" s="6">
        <f>'2019'!D132</f>
        <v>65.06</v>
      </c>
      <c r="E132" s="6">
        <f>'2019'!E132</f>
        <v>911.001</v>
      </c>
      <c r="F132" s="6">
        <f>'2019'!F132</f>
        <v>11.169</v>
      </c>
      <c r="G132" s="6">
        <f>'2019'!G132</f>
        <v>542.0300000000001</v>
      </c>
      <c r="H132" s="46">
        <f>'2019'!H132</f>
        <v>3067.658</v>
      </c>
      <c r="I132" s="45">
        <v>1514.813</v>
      </c>
      <c r="J132" s="6">
        <v>69.654</v>
      </c>
      <c r="K132" s="6">
        <v>157.661</v>
      </c>
      <c r="L132" s="6">
        <v>215.5</v>
      </c>
      <c r="M132" s="7">
        <f t="shared" si="27"/>
        <v>670.6869999999999</v>
      </c>
      <c r="N132" s="46">
        <v>2628.315</v>
      </c>
      <c r="O132" s="47">
        <f t="shared" si="28"/>
        <v>98.50455136540963</v>
      </c>
      <c r="P132" s="31">
        <f t="shared" si="28"/>
        <v>107.6923076923077</v>
      </c>
      <c r="Q132" s="31">
        <f t="shared" si="28"/>
        <v>17.34357848518112</v>
      </c>
      <c r="R132" s="31">
        <f t="shared" si="28"/>
        <v>1963.6363636363637</v>
      </c>
      <c r="S132" s="31">
        <f t="shared" si="28"/>
        <v>123.80073800738008</v>
      </c>
      <c r="T132" s="32">
        <f t="shared" si="28"/>
        <v>85.65840938722295</v>
      </c>
    </row>
    <row r="133" spans="1:20" ht="12.75" hidden="1">
      <c r="A133" s="3" t="s">
        <v>143</v>
      </c>
      <c r="B133" s="34" t="s">
        <v>406</v>
      </c>
      <c r="C133" s="45">
        <f>'2019'!C133</f>
        <v>1499.255</v>
      </c>
      <c r="D133" s="6">
        <f>'2019'!D133</f>
        <v>89.936</v>
      </c>
      <c r="E133" s="6">
        <f>'2019'!E133</f>
        <v>68.421</v>
      </c>
      <c r="F133" s="6">
        <f>'2019'!F133</f>
        <v>40</v>
      </c>
      <c r="G133" s="6">
        <f>'2019'!G133</f>
        <v>570.6639999999996</v>
      </c>
      <c r="H133" s="46">
        <f>'2019'!H133</f>
        <v>2268.276</v>
      </c>
      <c r="I133" s="45">
        <v>1296.193</v>
      </c>
      <c r="J133" s="6">
        <v>61.169</v>
      </c>
      <c r="K133" s="6">
        <v>23.96</v>
      </c>
      <c r="L133" s="6">
        <v>0</v>
      </c>
      <c r="M133" s="7">
        <f t="shared" si="27"/>
        <v>762.9490000000002</v>
      </c>
      <c r="N133" s="46">
        <v>2144.271</v>
      </c>
      <c r="O133" s="47">
        <f t="shared" si="28"/>
        <v>86.45763842561708</v>
      </c>
      <c r="P133" s="31">
        <f t="shared" si="28"/>
        <v>67.77777777777779</v>
      </c>
      <c r="Q133" s="31">
        <f t="shared" si="28"/>
        <v>35.294117647058826</v>
      </c>
      <c r="R133" s="31">
        <f t="shared" si="28"/>
        <v>0</v>
      </c>
      <c r="S133" s="31">
        <f t="shared" si="28"/>
        <v>133.62521891418564</v>
      </c>
      <c r="T133" s="32">
        <f t="shared" si="28"/>
        <v>94.53262786596119</v>
      </c>
    </row>
    <row r="134" spans="1:20" ht="12.75" hidden="1">
      <c r="A134" s="3" t="s">
        <v>144</v>
      </c>
      <c r="B134" s="34" t="s">
        <v>407</v>
      </c>
      <c r="C134" s="45">
        <f>'2019'!C134</f>
        <v>873.379</v>
      </c>
      <c r="D134" s="6">
        <f>'2019'!D134</f>
        <v>62.733</v>
      </c>
      <c r="E134" s="6">
        <f>'2019'!E134</f>
        <v>579.844</v>
      </c>
      <c r="F134" s="6">
        <f>'2019'!F134</f>
        <v>14.971</v>
      </c>
      <c r="G134" s="6">
        <f>'2019'!G134</f>
        <v>613.983</v>
      </c>
      <c r="H134" s="46">
        <f>'2019'!H134</f>
        <v>2144.91</v>
      </c>
      <c r="I134" s="45">
        <v>963.711</v>
      </c>
      <c r="J134" s="6">
        <v>38.89</v>
      </c>
      <c r="K134" s="6">
        <v>315.323</v>
      </c>
      <c r="L134" s="6">
        <v>27.088</v>
      </c>
      <c r="M134" s="7">
        <f t="shared" si="27"/>
        <v>1102.5850000000003</v>
      </c>
      <c r="N134" s="46">
        <v>2447.597</v>
      </c>
      <c r="O134" s="47">
        <f t="shared" si="28"/>
        <v>110.42382588774342</v>
      </c>
      <c r="P134" s="31">
        <f t="shared" si="28"/>
        <v>61.904761904761905</v>
      </c>
      <c r="Q134" s="31">
        <f t="shared" si="28"/>
        <v>54.310344827586206</v>
      </c>
      <c r="R134" s="31">
        <f t="shared" si="28"/>
        <v>180</v>
      </c>
      <c r="S134" s="31">
        <f t="shared" si="28"/>
        <v>179.6416938110749</v>
      </c>
      <c r="T134" s="32">
        <f t="shared" si="28"/>
        <v>114.12587412587412</v>
      </c>
    </row>
    <row r="135" spans="1:20" ht="12.75" hidden="1">
      <c r="A135" s="3" t="s">
        <v>145</v>
      </c>
      <c r="B135" s="34" t="s">
        <v>408</v>
      </c>
      <c r="C135" s="45">
        <f>'2019'!C135</f>
        <v>1429.446</v>
      </c>
      <c r="D135" s="6">
        <f>'2019'!D135</f>
        <v>96.733</v>
      </c>
      <c r="E135" s="6">
        <f>'2019'!E135</f>
        <v>0</v>
      </c>
      <c r="F135" s="6">
        <f>'2019'!F135</f>
        <v>26.1</v>
      </c>
      <c r="G135" s="6">
        <f>'2019'!G135</f>
        <v>857.1</v>
      </c>
      <c r="H135" s="46">
        <f>'2019'!H135</f>
        <v>2409.379</v>
      </c>
      <c r="I135" s="45">
        <v>1314.115</v>
      </c>
      <c r="J135" s="6">
        <v>55.068</v>
      </c>
      <c r="K135" s="6">
        <v>0</v>
      </c>
      <c r="L135" s="6">
        <v>10.01</v>
      </c>
      <c r="M135" s="7">
        <f t="shared" si="27"/>
        <v>903.2009999999998</v>
      </c>
      <c r="N135" s="46">
        <v>2282.394</v>
      </c>
      <c r="O135" s="47">
        <f t="shared" si="28"/>
        <v>91.95241427571729</v>
      </c>
      <c r="P135" s="31">
        <f t="shared" si="28"/>
        <v>56.70103092783505</v>
      </c>
      <c r="Q135" s="31"/>
      <c r="R135" s="31">
        <f t="shared" si="28"/>
        <v>38.46153846153847</v>
      </c>
      <c r="S135" s="31">
        <f t="shared" si="28"/>
        <v>105.36756126021002</v>
      </c>
      <c r="T135" s="32">
        <f t="shared" si="28"/>
        <v>94.72810294728103</v>
      </c>
    </row>
    <row r="136" spans="1:20" ht="12.75" hidden="1">
      <c r="A136" s="3" t="s">
        <v>146</v>
      </c>
      <c r="B136" s="34" t="s">
        <v>409</v>
      </c>
      <c r="C136" s="45">
        <f>'2019'!C136</f>
        <v>1234.501</v>
      </c>
      <c r="D136" s="6">
        <f>'2019'!D136</f>
        <v>22.872</v>
      </c>
      <c r="E136" s="6">
        <f>'2019'!E136</f>
        <v>0</v>
      </c>
      <c r="F136" s="6">
        <f>'2019'!F136</f>
        <v>20.765</v>
      </c>
      <c r="G136" s="6">
        <f>'2019'!G136</f>
        <v>762.0040000000001</v>
      </c>
      <c r="H136" s="46">
        <f>'2019'!H136</f>
        <v>2040.142</v>
      </c>
      <c r="I136" s="45">
        <v>962.433</v>
      </c>
      <c r="J136" s="6">
        <v>21.535</v>
      </c>
      <c r="K136" s="6">
        <v>0</v>
      </c>
      <c r="L136" s="6">
        <v>25.528</v>
      </c>
      <c r="M136" s="7">
        <f t="shared" si="27"/>
        <v>804.65</v>
      </c>
      <c r="N136" s="46">
        <v>1814.146</v>
      </c>
      <c r="O136" s="47">
        <f t="shared" si="28"/>
        <v>77.89473684210526</v>
      </c>
      <c r="P136" s="31">
        <f t="shared" si="28"/>
        <v>95.65217391304348</v>
      </c>
      <c r="Q136" s="31"/>
      <c r="R136" s="31">
        <f t="shared" si="28"/>
        <v>123.80952380952381</v>
      </c>
      <c r="S136" s="31">
        <f t="shared" si="28"/>
        <v>105.64304461942258</v>
      </c>
      <c r="T136" s="32">
        <f t="shared" si="28"/>
        <v>88.92156862745098</v>
      </c>
    </row>
    <row r="137" spans="1:20" ht="12.75" hidden="1">
      <c r="A137" s="3" t="s">
        <v>147</v>
      </c>
      <c r="B137" s="34" t="s">
        <v>410</v>
      </c>
      <c r="C137" s="45">
        <f>'2019'!C137</f>
        <v>603.729</v>
      </c>
      <c r="D137" s="6">
        <f>'2019'!D137</f>
        <v>25.884</v>
      </c>
      <c r="E137" s="6">
        <f>'2019'!E137</f>
        <v>66.43</v>
      </c>
      <c r="F137" s="6">
        <f>'2019'!F137</f>
        <v>27.4</v>
      </c>
      <c r="G137" s="6">
        <f>'2019'!G137</f>
        <v>617.9409999999999</v>
      </c>
      <c r="H137" s="46">
        <f>'2019'!H137</f>
        <v>1341.384</v>
      </c>
      <c r="I137" s="45">
        <v>852.873</v>
      </c>
      <c r="J137" s="6">
        <v>36.947</v>
      </c>
      <c r="K137" s="6">
        <v>50.466</v>
      </c>
      <c r="L137" s="6">
        <v>210</v>
      </c>
      <c r="M137" s="7">
        <f t="shared" si="27"/>
        <v>584.4159999999999</v>
      </c>
      <c r="N137" s="46">
        <v>1734.702</v>
      </c>
      <c r="O137" s="47">
        <f t="shared" si="28"/>
        <v>141.2251655629139</v>
      </c>
      <c r="P137" s="31">
        <f t="shared" si="28"/>
        <v>142.30769230769232</v>
      </c>
      <c r="Q137" s="31">
        <f t="shared" si="28"/>
        <v>75.75757575757575</v>
      </c>
      <c r="R137" s="31">
        <f t="shared" si="28"/>
        <v>777.7777777777777</v>
      </c>
      <c r="S137" s="31">
        <f t="shared" si="28"/>
        <v>94.49838187702265</v>
      </c>
      <c r="T137" s="32">
        <f t="shared" si="28"/>
        <v>129.38105891126025</v>
      </c>
    </row>
    <row r="138" spans="1:20" ht="12.75" hidden="1">
      <c r="A138" s="4">
        <v>9</v>
      </c>
      <c r="B138" s="18" t="s">
        <v>411</v>
      </c>
      <c r="C138" s="87">
        <f>'2019'!C138</f>
        <v>14728.045</v>
      </c>
      <c r="D138" s="84">
        <f>'2019'!D138</f>
        <v>1110.31</v>
      </c>
      <c r="E138" s="84">
        <f>'2019'!E138</f>
        <v>3429.835</v>
      </c>
      <c r="F138" s="84">
        <f>'2019'!F138</f>
        <v>2073.81</v>
      </c>
      <c r="G138" s="84">
        <f>'2019'!G138</f>
        <v>14512.039</v>
      </c>
      <c r="H138" s="88">
        <f>'2019'!H138</f>
        <v>35854.039000000004</v>
      </c>
      <c r="I138" s="87">
        <f aca="true" t="shared" si="29" ref="I138:N138">SUM(I139:I148)</f>
        <v>15546.649000000001</v>
      </c>
      <c r="J138" s="19">
        <f t="shared" si="29"/>
        <v>1244.99</v>
      </c>
      <c r="K138" s="19">
        <f t="shared" si="29"/>
        <v>2794.8460000000005</v>
      </c>
      <c r="L138" s="19">
        <f t="shared" si="29"/>
        <v>2126.1809999999996</v>
      </c>
      <c r="M138" s="19">
        <f t="shared" si="29"/>
        <v>11198.945</v>
      </c>
      <c r="N138" s="52">
        <f t="shared" si="29"/>
        <v>32911.611</v>
      </c>
      <c r="O138" s="50">
        <f t="shared" si="28"/>
        <v>105.56083650190114</v>
      </c>
      <c r="P138" s="12">
        <f t="shared" si="28"/>
        <v>112.16216216216218</v>
      </c>
      <c r="Q138" s="12">
        <f t="shared" si="28"/>
        <v>81.4868804664723</v>
      </c>
      <c r="R138" s="12">
        <f t="shared" si="28"/>
        <v>102.50723240115718</v>
      </c>
      <c r="S138" s="12">
        <f t="shared" si="28"/>
        <v>77.17061742006615</v>
      </c>
      <c r="T138" s="13">
        <f t="shared" si="28"/>
        <v>91.79449991632734</v>
      </c>
    </row>
    <row r="139" spans="1:20" ht="12.75" hidden="1">
      <c r="A139" s="3" t="s">
        <v>148</v>
      </c>
      <c r="B139" s="34" t="s">
        <v>412</v>
      </c>
      <c r="C139" s="89">
        <f>'2019'!C139</f>
        <v>3155.6279999999997</v>
      </c>
      <c r="D139" s="85">
        <f>'2019'!D139</f>
        <v>756.162</v>
      </c>
      <c r="E139" s="85">
        <f>'2019'!E139</f>
        <v>1214.239</v>
      </c>
      <c r="F139" s="85">
        <f>'2019'!F139</f>
        <v>118.5</v>
      </c>
      <c r="G139" s="85">
        <f>'2019'!G139</f>
        <v>3924.2320000000004</v>
      </c>
      <c r="H139" s="90">
        <f>'2019'!H139</f>
        <v>9168.761</v>
      </c>
      <c r="I139" s="45">
        <v>3364.682</v>
      </c>
      <c r="J139" s="6">
        <v>781.109</v>
      </c>
      <c r="K139" s="6">
        <v>946.196</v>
      </c>
      <c r="L139" s="6">
        <v>1425.046</v>
      </c>
      <c r="M139" s="7">
        <f aca="true" t="shared" si="30" ref="M139:M148">N139-I139-J139-K139-L139</f>
        <v>2853.919999999999</v>
      </c>
      <c r="N139" s="46">
        <v>9370.953</v>
      </c>
      <c r="O139" s="47">
        <f t="shared" si="28"/>
        <v>106.62230671736374</v>
      </c>
      <c r="P139" s="31">
        <f t="shared" si="28"/>
        <v>103.3068783068783</v>
      </c>
      <c r="Q139" s="31">
        <f t="shared" si="28"/>
        <v>77.92421746293246</v>
      </c>
      <c r="R139" s="31">
        <f t="shared" si="28"/>
        <v>1197.4789915966387</v>
      </c>
      <c r="S139" s="31">
        <f t="shared" si="28"/>
        <v>72.73190621814474</v>
      </c>
      <c r="T139" s="32">
        <f t="shared" si="28"/>
        <v>102.20307558076126</v>
      </c>
    </row>
    <row r="140" spans="1:20" ht="12.75" hidden="1">
      <c r="A140" s="3" t="s">
        <v>149</v>
      </c>
      <c r="B140" s="34" t="s">
        <v>413</v>
      </c>
      <c r="C140" s="45">
        <f>'2019'!C140</f>
        <v>1367.8139999999999</v>
      </c>
      <c r="D140" s="6">
        <f>'2019'!D140</f>
        <v>26.391</v>
      </c>
      <c r="E140" s="6">
        <f>'2019'!E140</f>
        <v>568.898</v>
      </c>
      <c r="F140" s="6">
        <f>'2019'!F140</f>
        <v>740.014</v>
      </c>
      <c r="G140" s="6">
        <f>'2019'!G140</f>
        <v>1373.877</v>
      </c>
      <c r="H140" s="46">
        <f>'2019'!H140</f>
        <v>4076.994</v>
      </c>
      <c r="I140" s="45">
        <v>1425.055</v>
      </c>
      <c r="J140" s="6">
        <v>28.049</v>
      </c>
      <c r="K140" s="6">
        <v>528.993</v>
      </c>
      <c r="L140" s="6">
        <v>0</v>
      </c>
      <c r="M140" s="7">
        <f t="shared" si="30"/>
        <v>642.658</v>
      </c>
      <c r="N140" s="46">
        <v>2624.755</v>
      </c>
      <c r="O140" s="47">
        <f t="shared" si="28"/>
        <v>104.16666666666667</v>
      </c>
      <c r="P140" s="31">
        <f t="shared" si="28"/>
        <v>107.6923076923077</v>
      </c>
      <c r="Q140" s="31">
        <f t="shared" si="28"/>
        <v>92.97012302284709</v>
      </c>
      <c r="R140" s="31">
        <f t="shared" si="28"/>
        <v>0</v>
      </c>
      <c r="S140" s="31">
        <f t="shared" si="28"/>
        <v>46.79767103347889</v>
      </c>
      <c r="T140" s="32">
        <f t="shared" si="28"/>
        <v>64.38557763061074</v>
      </c>
    </row>
    <row r="141" spans="1:20" ht="12.75" hidden="1">
      <c r="A141" s="3" t="s">
        <v>150</v>
      </c>
      <c r="B141" s="34" t="s">
        <v>414</v>
      </c>
      <c r="C141" s="45">
        <f>'2019'!C141</f>
        <v>1318.915</v>
      </c>
      <c r="D141" s="6">
        <f>'2019'!D141</f>
        <v>62.71</v>
      </c>
      <c r="E141" s="6">
        <f>'2019'!E141</f>
        <v>310.736</v>
      </c>
      <c r="F141" s="6">
        <f>'2019'!F141</f>
        <v>62.862</v>
      </c>
      <c r="G141" s="6">
        <f>'2019'!G141</f>
        <v>1549.837</v>
      </c>
      <c r="H141" s="46">
        <f>'2019'!H141</f>
        <v>3305.06</v>
      </c>
      <c r="I141" s="45">
        <v>1352.942</v>
      </c>
      <c r="J141" s="6">
        <v>74.629</v>
      </c>
      <c r="K141" s="6">
        <v>320.26</v>
      </c>
      <c r="L141" s="6">
        <v>124.733</v>
      </c>
      <c r="M141" s="7">
        <f t="shared" si="30"/>
        <v>2151.965</v>
      </c>
      <c r="N141" s="46">
        <v>4024.529</v>
      </c>
      <c r="O141" s="47">
        <f t="shared" si="28"/>
        <v>102.57771038665655</v>
      </c>
      <c r="P141" s="31">
        <f t="shared" si="28"/>
        <v>119.04761904761905</v>
      </c>
      <c r="Q141" s="31">
        <f t="shared" si="28"/>
        <v>102.89389067524115</v>
      </c>
      <c r="R141" s="31">
        <f t="shared" si="28"/>
        <v>198.41269841269843</v>
      </c>
      <c r="S141" s="31">
        <f t="shared" si="28"/>
        <v>138.83870967741936</v>
      </c>
      <c r="T141" s="32">
        <f t="shared" si="28"/>
        <v>121.78517397881996</v>
      </c>
    </row>
    <row r="142" spans="1:20" ht="12.75" hidden="1">
      <c r="A142" s="3" t="s">
        <v>151</v>
      </c>
      <c r="B142" s="34" t="s">
        <v>415</v>
      </c>
      <c r="C142" s="45">
        <f>'2019'!C142</f>
        <v>888.688</v>
      </c>
      <c r="D142" s="6">
        <f>'2019'!D142</f>
        <v>10.857</v>
      </c>
      <c r="E142" s="6">
        <f>'2019'!E142</f>
        <v>125.408</v>
      </c>
      <c r="F142" s="6">
        <f>'2019'!F142</f>
        <v>534.14</v>
      </c>
      <c r="G142" s="6">
        <f>'2019'!G142</f>
        <v>1100.9810000000002</v>
      </c>
      <c r="H142" s="46">
        <f>'2019'!H142</f>
        <v>2660.074</v>
      </c>
      <c r="I142" s="45">
        <v>926.802</v>
      </c>
      <c r="J142" s="6">
        <v>41.94</v>
      </c>
      <c r="K142" s="6">
        <v>149.578</v>
      </c>
      <c r="L142" s="6">
        <v>15.6</v>
      </c>
      <c r="M142" s="7">
        <f t="shared" si="30"/>
        <v>719.849</v>
      </c>
      <c r="N142" s="46">
        <v>1853.769</v>
      </c>
      <c r="O142" s="47">
        <f t="shared" si="28"/>
        <v>104.27446569178854</v>
      </c>
      <c r="P142" s="31">
        <f t="shared" si="28"/>
        <v>381.8181818181818</v>
      </c>
      <c r="Q142" s="31">
        <f t="shared" si="28"/>
        <v>120</v>
      </c>
      <c r="R142" s="31">
        <f t="shared" si="28"/>
        <v>2.9962546816479403</v>
      </c>
      <c r="S142" s="31">
        <f t="shared" si="28"/>
        <v>65.39509536784742</v>
      </c>
      <c r="T142" s="32">
        <f t="shared" si="28"/>
        <v>69.69924812030075</v>
      </c>
    </row>
    <row r="143" spans="1:20" ht="12.75" hidden="1">
      <c r="A143" s="3" t="s">
        <v>152</v>
      </c>
      <c r="B143" s="34" t="s">
        <v>416</v>
      </c>
      <c r="C143" s="45">
        <f>'2019'!C143</f>
        <v>895.867</v>
      </c>
      <c r="D143" s="6">
        <f>'2019'!D143</f>
        <v>23.986</v>
      </c>
      <c r="E143" s="6">
        <f>'2019'!E143</f>
        <v>85.683</v>
      </c>
      <c r="F143" s="6">
        <f>'2019'!F143</f>
        <v>58.079</v>
      </c>
      <c r="G143" s="6">
        <f>'2019'!G143</f>
        <v>1071.178</v>
      </c>
      <c r="H143" s="46">
        <f>'2019'!H143</f>
        <v>2134.793</v>
      </c>
      <c r="I143" s="45">
        <v>1166.3200000000002</v>
      </c>
      <c r="J143" s="6">
        <v>25.861</v>
      </c>
      <c r="K143" s="6">
        <v>69.856</v>
      </c>
      <c r="L143" s="6">
        <v>83.48</v>
      </c>
      <c r="M143" s="7">
        <f t="shared" si="30"/>
        <v>912.6439999999998</v>
      </c>
      <c r="N143" s="46">
        <v>2258.161</v>
      </c>
      <c r="O143" s="47">
        <f t="shared" si="28"/>
        <v>130.13392857142858</v>
      </c>
      <c r="P143" s="31">
        <f t="shared" si="28"/>
        <v>108.33333333333333</v>
      </c>
      <c r="Q143" s="31">
        <f t="shared" si="28"/>
        <v>81.3953488372093</v>
      </c>
      <c r="R143" s="31">
        <f t="shared" si="28"/>
        <v>143.10344827586206</v>
      </c>
      <c r="S143" s="31">
        <f t="shared" si="28"/>
        <v>85.24743230625583</v>
      </c>
      <c r="T143" s="32">
        <f t="shared" si="28"/>
        <v>105.76112412177987</v>
      </c>
    </row>
    <row r="144" spans="1:20" ht="12.75" hidden="1">
      <c r="A144" s="3" t="s">
        <v>153</v>
      </c>
      <c r="B144" s="34" t="s">
        <v>417</v>
      </c>
      <c r="C144" s="45">
        <f>'2019'!C144</f>
        <v>1073.495</v>
      </c>
      <c r="D144" s="6">
        <f>'2019'!D144</f>
        <v>7.952</v>
      </c>
      <c r="E144" s="6">
        <f>'2019'!E144</f>
        <v>266.27</v>
      </c>
      <c r="F144" s="6">
        <f>'2019'!F144</f>
        <v>7.54</v>
      </c>
      <c r="G144" s="6">
        <f>'2019'!G144</f>
        <v>757.2900000000002</v>
      </c>
      <c r="H144" s="46">
        <f>'2019'!H144</f>
        <v>2112.547</v>
      </c>
      <c r="I144" s="45">
        <v>1140.636</v>
      </c>
      <c r="J144" s="6">
        <v>8.654</v>
      </c>
      <c r="K144" s="6">
        <v>229.849</v>
      </c>
      <c r="L144" s="6">
        <v>113.86</v>
      </c>
      <c r="M144" s="7">
        <f t="shared" si="30"/>
        <v>627.487</v>
      </c>
      <c r="N144" s="46">
        <v>2120.486</v>
      </c>
      <c r="O144" s="47">
        <f t="shared" si="28"/>
        <v>106.33737185461322</v>
      </c>
      <c r="P144" s="31">
        <f t="shared" si="28"/>
        <v>112.5</v>
      </c>
      <c r="Q144" s="31">
        <f t="shared" si="28"/>
        <v>86.46616541353383</v>
      </c>
      <c r="R144" s="31">
        <f t="shared" si="28"/>
        <v>1425</v>
      </c>
      <c r="S144" s="31">
        <f t="shared" si="28"/>
        <v>82.82694848084545</v>
      </c>
      <c r="T144" s="32">
        <f t="shared" si="28"/>
        <v>100.33128253667772</v>
      </c>
    </row>
    <row r="145" spans="1:20" ht="12.75" hidden="1">
      <c r="A145" s="3" t="s">
        <v>154</v>
      </c>
      <c r="B145" s="34" t="s">
        <v>418</v>
      </c>
      <c r="C145" s="45">
        <f>'2019'!C145</f>
        <v>1451.511</v>
      </c>
      <c r="D145" s="6">
        <f>'2019'!D145</f>
        <v>13.92</v>
      </c>
      <c r="E145" s="6">
        <f>'2019'!E145</f>
        <v>271.425</v>
      </c>
      <c r="F145" s="6">
        <f>'2019'!F145</f>
        <v>48.64</v>
      </c>
      <c r="G145" s="6">
        <f>'2019'!G145</f>
        <v>1006.073</v>
      </c>
      <c r="H145" s="46">
        <f>'2019'!H145</f>
        <v>2791.569</v>
      </c>
      <c r="I145" s="45">
        <v>1507.922</v>
      </c>
      <c r="J145" s="6">
        <v>15.249</v>
      </c>
      <c r="K145" s="6">
        <v>224.532</v>
      </c>
      <c r="L145" s="6">
        <v>66.638</v>
      </c>
      <c r="M145" s="7">
        <f t="shared" si="30"/>
        <v>544.6359999999997</v>
      </c>
      <c r="N145" s="46">
        <v>2358.977</v>
      </c>
      <c r="O145" s="47">
        <f t="shared" si="28"/>
        <v>103.85674931129476</v>
      </c>
      <c r="P145" s="31">
        <f t="shared" si="28"/>
        <v>107.14285714285714</v>
      </c>
      <c r="Q145" s="31">
        <f t="shared" si="28"/>
        <v>83.02583025830258</v>
      </c>
      <c r="R145" s="31">
        <f t="shared" si="28"/>
        <v>136.73469387755102</v>
      </c>
      <c r="S145" s="31">
        <f t="shared" si="28"/>
        <v>54.17495029821073</v>
      </c>
      <c r="T145" s="32">
        <f t="shared" si="28"/>
        <v>84.49140401146131</v>
      </c>
    </row>
    <row r="146" spans="1:20" ht="12.75" hidden="1">
      <c r="A146" s="3" t="s">
        <v>155</v>
      </c>
      <c r="B146" s="34" t="s">
        <v>419</v>
      </c>
      <c r="C146" s="45">
        <f>'2019'!C146</f>
        <v>1813.171</v>
      </c>
      <c r="D146" s="6">
        <f>'2019'!D146</f>
        <v>120.313</v>
      </c>
      <c r="E146" s="6">
        <f>'2019'!E146</f>
        <v>189.426</v>
      </c>
      <c r="F146" s="6">
        <f>'2019'!F146</f>
        <v>65.885</v>
      </c>
      <c r="G146" s="6">
        <f>'2019'!G146</f>
        <v>1045.3959999999997</v>
      </c>
      <c r="H146" s="46">
        <f>'2019'!H146</f>
        <v>3234.191</v>
      </c>
      <c r="I146" s="45">
        <v>1836.227</v>
      </c>
      <c r="J146" s="6">
        <v>118.842</v>
      </c>
      <c r="K146" s="6">
        <v>154.443</v>
      </c>
      <c r="L146" s="6">
        <v>103.027</v>
      </c>
      <c r="M146" s="7">
        <f t="shared" si="30"/>
        <v>866.1729999999998</v>
      </c>
      <c r="N146" s="46">
        <v>3078.712</v>
      </c>
      <c r="O146" s="47">
        <f t="shared" si="28"/>
        <v>101.26861555432984</v>
      </c>
      <c r="P146" s="31">
        <f t="shared" si="28"/>
        <v>99.16666666666667</v>
      </c>
      <c r="Q146" s="31">
        <f t="shared" si="28"/>
        <v>81.48148148148148</v>
      </c>
      <c r="R146" s="31">
        <f t="shared" si="28"/>
        <v>156.06060606060606</v>
      </c>
      <c r="S146" s="31">
        <f t="shared" si="28"/>
        <v>82.87081339712918</v>
      </c>
      <c r="T146" s="32">
        <f t="shared" si="28"/>
        <v>95.20717377860235</v>
      </c>
    </row>
    <row r="147" spans="1:20" ht="12.75" hidden="1">
      <c r="A147" s="3" t="s">
        <v>156</v>
      </c>
      <c r="B147" s="34" t="s">
        <v>420</v>
      </c>
      <c r="C147" s="45">
        <f>'2019'!C147</f>
        <v>1951.3990000000001</v>
      </c>
      <c r="D147" s="6">
        <f>'2019'!D147</f>
        <v>81.816</v>
      </c>
      <c r="E147" s="6">
        <f>'2019'!E147</f>
        <v>397.75</v>
      </c>
      <c r="F147" s="6">
        <f>'2019'!F147</f>
        <v>376.74</v>
      </c>
      <c r="G147" s="6">
        <f>'2019'!G147</f>
        <v>1834.6149999999996</v>
      </c>
      <c r="H147" s="46">
        <f>'2019'!H147</f>
        <v>4642.32</v>
      </c>
      <c r="I147" s="45">
        <v>1781.269</v>
      </c>
      <c r="J147" s="6">
        <v>126.417</v>
      </c>
      <c r="K147" s="6">
        <v>171.139</v>
      </c>
      <c r="L147" s="6">
        <v>109.73</v>
      </c>
      <c r="M147" s="7">
        <f t="shared" si="30"/>
        <v>1150.395</v>
      </c>
      <c r="N147" s="46">
        <v>3338.95</v>
      </c>
      <c r="O147" s="47">
        <f t="shared" si="28"/>
        <v>91.28651973347002</v>
      </c>
      <c r="P147" s="31">
        <f t="shared" si="28"/>
        <v>153.65853658536585</v>
      </c>
      <c r="Q147" s="31">
        <f t="shared" si="28"/>
        <v>42.96482412060301</v>
      </c>
      <c r="R147" s="31">
        <f t="shared" si="28"/>
        <v>29.177718832891248</v>
      </c>
      <c r="S147" s="31">
        <f t="shared" si="28"/>
        <v>62.67029972752044</v>
      </c>
      <c r="T147" s="32">
        <f t="shared" si="28"/>
        <v>71.93020249892288</v>
      </c>
    </row>
    <row r="148" spans="1:20" ht="12.75" hidden="1">
      <c r="A148" s="3" t="s">
        <v>157</v>
      </c>
      <c r="B148" s="34" t="s">
        <v>421</v>
      </c>
      <c r="C148" s="45">
        <f>'2019'!C148</f>
        <v>811.557</v>
      </c>
      <c r="D148" s="6">
        <f>'2019'!D148</f>
        <v>6.203</v>
      </c>
      <c r="E148" s="6">
        <f>'2019'!E148</f>
        <v>0</v>
      </c>
      <c r="F148" s="6">
        <f>'2019'!F148</f>
        <v>61.41</v>
      </c>
      <c r="G148" s="6">
        <f>'2019'!G148</f>
        <v>848.5600000000001</v>
      </c>
      <c r="H148" s="46">
        <f>'2019'!H148</f>
        <v>1727.73</v>
      </c>
      <c r="I148" s="45">
        <v>1044.7939999999999</v>
      </c>
      <c r="J148" s="6">
        <v>24.24</v>
      </c>
      <c r="K148" s="6">
        <v>0</v>
      </c>
      <c r="L148" s="6">
        <v>84.067</v>
      </c>
      <c r="M148" s="7">
        <f t="shared" si="30"/>
        <v>729.2180000000001</v>
      </c>
      <c r="N148" s="46">
        <v>1882.319</v>
      </c>
      <c r="O148" s="47">
        <f t="shared" si="28"/>
        <v>128.69458128078816</v>
      </c>
      <c r="P148" s="31">
        <f t="shared" si="28"/>
        <v>400</v>
      </c>
      <c r="Q148" s="31"/>
      <c r="R148" s="31">
        <f t="shared" si="28"/>
        <v>137.70491803278688</v>
      </c>
      <c r="S148" s="31">
        <f t="shared" si="28"/>
        <v>85.86572438162544</v>
      </c>
      <c r="T148" s="32">
        <f t="shared" si="28"/>
        <v>108.91203703703705</v>
      </c>
    </row>
    <row r="149" spans="1:20" ht="12.75" hidden="1">
      <c r="A149" s="4">
        <v>10</v>
      </c>
      <c r="B149" s="18" t="s">
        <v>422</v>
      </c>
      <c r="C149" s="87">
        <f>'2019'!C149</f>
        <v>19996.897</v>
      </c>
      <c r="D149" s="84">
        <f>'2019'!D149</f>
        <v>4083.539</v>
      </c>
      <c r="E149" s="84">
        <f>'2019'!E149</f>
        <v>313.01</v>
      </c>
      <c r="F149" s="84">
        <f>'2019'!F149</f>
        <v>13273.082000000002</v>
      </c>
      <c r="G149" s="84">
        <f>'2019'!G149</f>
        <v>35333.719</v>
      </c>
      <c r="H149" s="88">
        <f>'2019'!H149</f>
        <v>73000.247</v>
      </c>
      <c r="I149" s="87">
        <f aca="true" t="shared" si="31" ref="I149:N149">SUM(I150:I159)</f>
        <v>17400.719999999998</v>
      </c>
      <c r="J149" s="19">
        <f t="shared" si="31"/>
        <v>3450.837000000001</v>
      </c>
      <c r="K149" s="19">
        <f t="shared" si="31"/>
        <v>195.223</v>
      </c>
      <c r="L149" s="19">
        <f t="shared" si="31"/>
        <v>963.519</v>
      </c>
      <c r="M149" s="19">
        <f t="shared" si="31"/>
        <v>19053.365999999998</v>
      </c>
      <c r="N149" s="52">
        <f t="shared" si="31"/>
        <v>41063.665</v>
      </c>
      <c r="O149" s="50">
        <f t="shared" si="28"/>
        <v>87.0180527079062</v>
      </c>
      <c r="P149" s="12">
        <f t="shared" si="28"/>
        <v>84.50048971596475</v>
      </c>
      <c r="Q149" s="12">
        <f t="shared" si="28"/>
        <v>62.30031948881789</v>
      </c>
      <c r="R149" s="12">
        <f t="shared" si="28"/>
        <v>7.262864461689143</v>
      </c>
      <c r="S149" s="12">
        <f t="shared" si="28"/>
        <v>53.92256749872644</v>
      </c>
      <c r="T149" s="13">
        <f t="shared" si="28"/>
        <v>56.25205479452055</v>
      </c>
    </row>
    <row r="150" spans="1:20" ht="12.75" hidden="1">
      <c r="A150" s="3" t="s">
        <v>158</v>
      </c>
      <c r="B150" s="34" t="s">
        <v>423</v>
      </c>
      <c r="C150" s="45">
        <f>'2019'!C150</f>
        <v>4271.3009999999995</v>
      </c>
      <c r="D150" s="6">
        <f>'2019'!D150</f>
        <v>1218.294</v>
      </c>
      <c r="E150" s="6">
        <f>'2019'!E150</f>
        <v>6.868</v>
      </c>
      <c r="F150" s="6">
        <f>'2019'!F150</f>
        <v>2919.842</v>
      </c>
      <c r="G150" s="6">
        <f>'2019'!G150</f>
        <v>6421.633</v>
      </c>
      <c r="H150" s="46">
        <f>'2019'!H150</f>
        <v>14837.938</v>
      </c>
      <c r="I150" s="45">
        <v>4610.46</v>
      </c>
      <c r="J150" s="6">
        <v>1062.667</v>
      </c>
      <c r="K150" s="6">
        <v>0</v>
      </c>
      <c r="L150" s="6">
        <v>627.825</v>
      </c>
      <c r="M150" s="7">
        <f aca="true" t="shared" si="32" ref="M150:M159">N150-I150-J150-K150-L150</f>
        <v>7654.6449999999995</v>
      </c>
      <c r="N150" s="46">
        <v>13955.597</v>
      </c>
      <c r="O150" s="47">
        <f t="shared" si="28"/>
        <v>107.93725122922034</v>
      </c>
      <c r="P150" s="31">
        <f t="shared" si="28"/>
        <v>87.27422003284072</v>
      </c>
      <c r="Q150" s="31">
        <f t="shared" si="28"/>
        <v>0</v>
      </c>
      <c r="R150" s="31">
        <f t="shared" si="28"/>
        <v>21.506849315068493</v>
      </c>
      <c r="S150" s="31">
        <f t="shared" si="28"/>
        <v>119.19962628464653</v>
      </c>
      <c r="T150" s="32">
        <f t="shared" si="28"/>
        <v>94.05580266882329</v>
      </c>
    </row>
    <row r="151" spans="1:20" ht="12.75" hidden="1">
      <c r="A151" s="3" t="s">
        <v>159</v>
      </c>
      <c r="B151" s="34" t="s">
        <v>424</v>
      </c>
      <c r="C151" s="45">
        <f>'2019'!C151</f>
        <v>1269.4209999999998</v>
      </c>
      <c r="D151" s="6">
        <f>'2019'!D151</f>
        <v>564.639</v>
      </c>
      <c r="E151" s="6">
        <f>'2019'!E151</f>
        <v>0</v>
      </c>
      <c r="F151" s="6">
        <f>'2019'!F151</f>
        <v>185</v>
      </c>
      <c r="G151" s="6">
        <f>'2019'!G151</f>
        <v>1055.234</v>
      </c>
      <c r="H151" s="46">
        <f>'2019'!H151</f>
        <v>3074.294</v>
      </c>
      <c r="I151" s="45">
        <v>1015.415</v>
      </c>
      <c r="J151" s="6">
        <v>443.163</v>
      </c>
      <c r="K151" s="6">
        <v>0</v>
      </c>
      <c r="L151" s="6">
        <v>0</v>
      </c>
      <c r="M151" s="7">
        <f t="shared" si="32"/>
        <v>531.788</v>
      </c>
      <c r="N151" s="46">
        <v>1990.366</v>
      </c>
      <c r="O151" s="47">
        <f t="shared" si="28"/>
        <v>79.98423955870764</v>
      </c>
      <c r="P151" s="31">
        <f t="shared" si="28"/>
        <v>78.40707964601769</v>
      </c>
      <c r="Q151" s="31"/>
      <c r="R151" s="31">
        <f t="shared" si="28"/>
        <v>0</v>
      </c>
      <c r="S151" s="31">
        <f t="shared" si="28"/>
        <v>50.426540284360186</v>
      </c>
      <c r="T151" s="32">
        <f t="shared" si="28"/>
        <v>64.73649967469096</v>
      </c>
    </row>
    <row r="152" spans="1:20" ht="12.75" hidden="1">
      <c r="A152" s="3" t="s">
        <v>160</v>
      </c>
      <c r="B152" s="34" t="s">
        <v>425</v>
      </c>
      <c r="C152" s="45">
        <f>'2019'!C152</f>
        <v>1112.3290000000002</v>
      </c>
      <c r="D152" s="6">
        <f>'2019'!D152</f>
        <v>108.928</v>
      </c>
      <c r="E152" s="6">
        <f>'2019'!E152</f>
        <v>0</v>
      </c>
      <c r="F152" s="6">
        <f>'2019'!F152</f>
        <v>8499.3</v>
      </c>
      <c r="G152" s="6">
        <f>'2019'!G152</f>
        <v>535.103000000001</v>
      </c>
      <c r="H152" s="46">
        <f>'2019'!H152</f>
        <v>10255.66</v>
      </c>
      <c r="I152" s="45">
        <v>1149.333</v>
      </c>
      <c r="J152" s="6">
        <v>238.067</v>
      </c>
      <c r="K152" s="6">
        <v>0</v>
      </c>
      <c r="L152" s="6">
        <v>26.28</v>
      </c>
      <c r="M152" s="7">
        <f t="shared" si="32"/>
        <v>636.1829999999998</v>
      </c>
      <c r="N152" s="46">
        <v>2049.863</v>
      </c>
      <c r="O152" s="47">
        <f t="shared" si="28"/>
        <v>103.3273381294964</v>
      </c>
      <c r="P152" s="31">
        <f t="shared" si="28"/>
        <v>218.348623853211</v>
      </c>
      <c r="Q152" s="31"/>
      <c r="R152" s="31">
        <f t="shared" si="28"/>
        <v>0.30591834333450996</v>
      </c>
      <c r="S152" s="31">
        <f t="shared" si="28"/>
        <v>118.87850467289721</v>
      </c>
      <c r="T152" s="32">
        <f t="shared" si="28"/>
        <v>19.98829953198128</v>
      </c>
    </row>
    <row r="153" spans="1:20" ht="12.75" hidden="1">
      <c r="A153" s="3" t="s">
        <v>161</v>
      </c>
      <c r="B153" s="34" t="s">
        <v>426</v>
      </c>
      <c r="C153" s="45">
        <f>'2019'!C153</f>
        <v>2092.333</v>
      </c>
      <c r="D153" s="6">
        <f>'2019'!D153</f>
        <v>321.968</v>
      </c>
      <c r="E153" s="6">
        <f>'2019'!E153</f>
        <v>0</v>
      </c>
      <c r="F153" s="6">
        <f>'2019'!F153</f>
        <v>19.776</v>
      </c>
      <c r="G153" s="6">
        <f>'2019'!G153</f>
        <v>2487.9110000000005</v>
      </c>
      <c r="H153" s="46">
        <f>'2019'!H153</f>
        <v>4921.988</v>
      </c>
      <c r="I153" s="45">
        <v>1790.918</v>
      </c>
      <c r="J153" s="6">
        <v>268.353</v>
      </c>
      <c r="K153" s="6">
        <v>0</v>
      </c>
      <c r="L153" s="6">
        <v>10.403</v>
      </c>
      <c r="M153" s="7">
        <f t="shared" si="32"/>
        <v>1989.7249999999997</v>
      </c>
      <c r="N153" s="46">
        <v>4059.399</v>
      </c>
      <c r="O153" s="47">
        <f t="shared" si="28"/>
        <v>85.61185468451242</v>
      </c>
      <c r="P153" s="31">
        <f t="shared" si="28"/>
        <v>83.22981366459628</v>
      </c>
      <c r="Q153" s="31"/>
      <c r="R153" s="31">
        <f t="shared" si="28"/>
        <v>50</v>
      </c>
      <c r="S153" s="31">
        <f t="shared" si="28"/>
        <v>79.98392282958199</v>
      </c>
      <c r="T153" s="32">
        <f t="shared" si="28"/>
        <v>82.4664770418529</v>
      </c>
    </row>
    <row r="154" spans="1:20" ht="12.75" hidden="1">
      <c r="A154" s="3" t="s">
        <v>162</v>
      </c>
      <c r="B154" s="34" t="s">
        <v>327</v>
      </c>
      <c r="C154" s="45">
        <f>'2019'!C154</f>
        <v>1571.998</v>
      </c>
      <c r="D154" s="6">
        <f>'2019'!D154</f>
        <v>205.579</v>
      </c>
      <c r="E154" s="6">
        <f>'2019'!E154</f>
        <v>0</v>
      </c>
      <c r="F154" s="6">
        <f>'2019'!F154</f>
        <v>353.174</v>
      </c>
      <c r="G154" s="6">
        <f>'2019'!G154</f>
        <v>3546.680999999999</v>
      </c>
      <c r="H154" s="46">
        <f>'2019'!H154</f>
        <v>5677.432</v>
      </c>
      <c r="I154" s="45">
        <v>1360.606</v>
      </c>
      <c r="J154" s="6">
        <v>190.666</v>
      </c>
      <c r="K154" s="6">
        <v>0</v>
      </c>
      <c r="L154" s="6">
        <v>101.271</v>
      </c>
      <c r="M154" s="7">
        <f t="shared" si="32"/>
        <v>2268.707</v>
      </c>
      <c r="N154" s="46">
        <v>3921.25</v>
      </c>
      <c r="O154" s="47">
        <f t="shared" si="28"/>
        <v>86.57760814249363</v>
      </c>
      <c r="P154" s="31">
        <f t="shared" si="28"/>
        <v>92.71844660194175</v>
      </c>
      <c r="Q154" s="31"/>
      <c r="R154" s="31">
        <f t="shared" si="28"/>
        <v>28.611898016997166</v>
      </c>
      <c r="S154" s="31">
        <f t="shared" si="28"/>
        <v>63.969551733859596</v>
      </c>
      <c r="T154" s="32">
        <f t="shared" si="28"/>
        <v>69.06816980799718</v>
      </c>
    </row>
    <row r="155" spans="1:20" ht="12.75" hidden="1">
      <c r="A155" s="3" t="s">
        <v>163</v>
      </c>
      <c r="B155" s="34" t="s">
        <v>427</v>
      </c>
      <c r="C155" s="45">
        <f>'2019'!C155</f>
        <v>2211.525</v>
      </c>
      <c r="D155" s="6">
        <f>'2019'!D155</f>
        <v>265.607</v>
      </c>
      <c r="E155" s="6">
        <f>'2019'!E155</f>
        <v>0</v>
      </c>
      <c r="F155" s="6">
        <f>'2019'!F155</f>
        <v>0</v>
      </c>
      <c r="G155" s="6">
        <f>'2019'!G155</f>
        <v>1115.5030000000002</v>
      </c>
      <c r="H155" s="46">
        <f>'2019'!H155</f>
        <v>3592.635</v>
      </c>
      <c r="I155" s="45">
        <v>1589.631</v>
      </c>
      <c r="J155" s="6">
        <v>166.818</v>
      </c>
      <c r="K155" s="6">
        <v>0</v>
      </c>
      <c r="L155" s="6">
        <v>23.55</v>
      </c>
      <c r="M155" s="7">
        <f t="shared" si="32"/>
        <v>968.4100000000001</v>
      </c>
      <c r="N155" s="46">
        <v>2748.409</v>
      </c>
      <c r="O155" s="47">
        <f t="shared" si="28"/>
        <v>71.88065099457505</v>
      </c>
      <c r="P155" s="31">
        <f t="shared" si="28"/>
        <v>62.78195488721805</v>
      </c>
      <c r="Q155" s="31"/>
      <c r="R155" s="31"/>
      <c r="S155" s="31">
        <f t="shared" si="28"/>
        <v>86.73835125448028</v>
      </c>
      <c r="T155" s="32">
        <f t="shared" si="28"/>
        <v>76.48204842749792</v>
      </c>
    </row>
    <row r="156" spans="1:20" ht="12.75" hidden="1">
      <c r="A156" s="3" t="s">
        <v>164</v>
      </c>
      <c r="B156" s="34" t="s">
        <v>428</v>
      </c>
      <c r="C156" s="45">
        <f>'2019'!C156</f>
        <v>2191.73</v>
      </c>
      <c r="D156" s="6">
        <f>'2019'!D156</f>
        <v>428.811</v>
      </c>
      <c r="E156" s="6">
        <f>'2019'!E156</f>
        <v>136.227</v>
      </c>
      <c r="F156" s="6">
        <f>'2019'!F156</f>
        <v>195.52</v>
      </c>
      <c r="G156" s="6">
        <f>'2019'!G156</f>
        <v>943.2179999999998</v>
      </c>
      <c r="H156" s="46">
        <f>'2019'!H156</f>
        <v>3895.506</v>
      </c>
      <c r="I156" s="45">
        <v>1625.282</v>
      </c>
      <c r="J156" s="6">
        <v>379.135</v>
      </c>
      <c r="K156" s="6">
        <v>63.067</v>
      </c>
      <c r="L156" s="6">
        <v>0</v>
      </c>
      <c r="M156" s="7">
        <f t="shared" si="32"/>
        <v>860.6210000000001</v>
      </c>
      <c r="N156" s="46">
        <v>2928.105</v>
      </c>
      <c r="O156" s="47">
        <f t="shared" si="28"/>
        <v>74.13321167883211</v>
      </c>
      <c r="P156" s="31">
        <f t="shared" si="28"/>
        <v>88.34498834498834</v>
      </c>
      <c r="Q156" s="31">
        <f t="shared" si="28"/>
        <v>46.32352941176471</v>
      </c>
      <c r="R156" s="31">
        <f t="shared" si="28"/>
        <v>0</v>
      </c>
      <c r="S156" s="31">
        <f t="shared" si="28"/>
        <v>91.30434782608695</v>
      </c>
      <c r="T156" s="32">
        <f t="shared" si="28"/>
        <v>75.15400410677618</v>
      </c>
    </row>
    <row r="157" spans="1:20" ht="12.75" hidden="1">
      <c r="A157" s="3" t="s">
        <v>165</v>
      </c>
      <c r="B157" s="34" t="s">
        <v>429</v>
      </c>
      <c r="C157" s="45">
        <f>'2019'!C157</f>
        <v>1195.318</v>
      </c>
      <c r="D157" s="6">
        <f>'2019'!D157</f>
        <v>260.239</v>
      </c>
      <c r="E157" s="6">
        <f>'2019'!E157</f>
        <v>0</v>
      </c>
      <c r="F157" s="6">
        <f>'2019'!F157</f>
        <v>339.888</v>
      </c>
      <c r="G157" s="6">
        <f>'2019'!G157</f>
        <v>647.8239999999998</v>
      </c>
      <c r="H157" s="46">
        <f>'2019'!H157</f>
        <v>2443.269</v>
      </c>
      <c r="I157" s="45">
        <v>677.778</v>
      </c>
      <c r="J157" s="6">
        <v>182.01</v>
      </c>
      <c r="K157" s="6">
        <v>0</v>
      </c>
      <c r="L157" s="6">
        <v>0</v>
      </c>
      <c r="M157" s="7">
        <f t="shared" si="32"/>
        <v>1355.399</v>
      </c>
      <c r="N157" s="46">
        <v>2215.187</v>
      </c>
      <c r="O157" s="47">
        <f t="shared" si="28"/>
        <v>56.73640167364017</v>
      </c>
      <c r="P157" s="31">
        <f t="shared" si="28"/>
        <v>70</v>
      </c>
      <c r="Q157" s="31"/>
      <c r="R157" s="31">
        <f t="shared" si="28"/>
        <v>0</v>
      </c>
      <c r="S157" s="31">
        <f t="shared" si="28"/>
        <v>209.10493827160494</v>
      </c>
      <c r="T157" s="32">
        <f t="shared" si="28"/>
        <v>90.66721244371674</v>
      </c>
    </row>
    <row r="158" spans="1:20" ht="12.75" hidden="1">
      <c r="A158" s="3" t="s">
        <v>166</v>
      </c>
      <c r="B158" s="34" t="s">
        <v>430</v>
      </c>
      <c r="C158" s="45">
        <f>'2019'!C158</f>
        <v>1333.2060000000001</v>
      </c>
      <c r="D158" s="6">
        <f>'2019'!D158</f>
        <v>276.427</v>
      </c>
      <c r="E158" s="6">
        <f>'2019'!E158</f>
        <v>0</v>
      </c>
      <c r="F158" s="6">
        <f>'2019'!F158</f>
        <v>269</v>
      </c>
      <c r="G158" s="6">
        <f>'2019'!G158</f>
        <v>2598.256</v>
      </c>
      <c r="H158" s="46">
        <f>'2019'!H158</f>
        <v>4476.889</v>
      </c>
      <c r="I158" s="45">
        <v>1370.5140000000001</v>
      </c>
      <c r="J158" s="6">
        <v>212.266</v>
      </c>
      <c r="K158" s="6">
        <v>0</v>
      </c>
      <c r="L158" s="6">
        <v>174.19</v>
      </c>
      <c r="M158" s="7">
        <f t="shared" si="32"/>
        <v>1994.1549999999997</v>
      </c>
      <c r="N158" s="46">
        <v>3751.125</v>
      </c>
      <c r="O158" s="47">
        <f t="shared" si="28"/>
        <v>102.85071267816954</v>
      </c>
      <c r="P158" s="31">
        <f t="shared" si="28"/>
        <v>76.81159420289855</v>
      </c>
      <c r="Q158" s="31"/>
      <c r="R158" s="31">
        <f t="shared" si="28"/>
        <v>64.68401486988847</v>
      </c>
      <c r="S158" s="31">
        <f t="shared" si="28"/>
        <v>76.75134719014626</v>
      </c>
      <c r="T158" s="32">
        <f t="shared" si="28"/>
        <v>83.78378378378379</v>
      </c>
    </row>
    <row r="159" spans="1:20" ht="12.75" hidden="1">
      <c r="A159" s="3" t="s">
        <v>167</v>
      </c>
      <c r="B159" s="34" t="s">
        <v>431</v>
      </c>
      <c r="C159" s="45">
        <f>'2019'!C159</f>
        <v>2747.736</v>
      </c>
      <c r="D159" s="6">
        <f>'2019'!D159</f>
        <v>433.047</v>
      </c>
      <c r="E159" s="6">
        <f>'2019'!E159</f>
        <v>169.915</v>
      </c>
      <c r="F159" s="6">
        <f>'2019'!F159</f>
        <v>491.582</v>
      </c>
      <c r="G159" s="6">
        <f>'2019'!G159</f>
        <v>15982.355999999998</v>
      </c>
      <c r="H159" s="46">
        <f>'2019'!H159</f>
        <v>19824.636</v>
      </c>
      <c r="I159" s="45">
        <v>2210.783</v>
      </c>
      <c r="J159" s="6">
        <v>307.692</v>
      </c>
      <c r="K159" s="6">
        <v>132.156</v>
      </c>
      <c r="L159" s="6">
        <v>0</v>
      </c>
      <c r="M159" s="7">
        <f t="shared" si="32"/>
        <v>793.7330000000002</v>
      </c>
      <c r="N159" s="46">
        <v>3444.364</v>
      </c>
      <c r="O159" s="47">
        <f t="shared" si="28"/>
        <v>80.45851528384279</v>
      </c>
      <c r="P159" s="31">
        <f t="shared" si="28"/>
        <v>71.13163972286374</v>
      </c>
      <c r="Q159" s="31">
        <f t="shared" si="28"/>
        <v>77.64705882352942</v>
      </c>
      <c r="R159" s="31">
        <f t="shared" si="28"/>
        <v>0</v>
      </c>
      <c r="S159" s="31">
        <f t="shared" si="28"/>
        <v>4.968089100237767</v>
      </c>
      <c r="T159" s="32">
        <f t="shared" si="28"/>
        <v>17.37200504413619</v>
      </c>
    </row>
    <row r="160" spans="1:20" ht="12.75" hidden="1">
      <c r="A160" s="4">
        <v>11</v>
      </c>
      <c r="B160" s="18" t="s">
        <v>432</v>
      </c>
      <c r="C160" s="87">
        <f>'2019'!C160</f>
        <v>48017.943</v>
      </c>
      <c r="D160" s="84">
        <f>'2019'!D160</f>
        <v>7497.194</v>
      </c>
      <c r="E160" s="84">
        <f>'2019'!E160</f>
        <v>3088.185</v>
      </c>
      <c r="F160" s="84">
        <f>'2019'!F160</f>
        <v>10170.312</v>
      </c>
      <c r="G160" s="84">
        <f>'2019'!G160</f>
        <v>38877.89500000001</v>
      </c>
      <c r="H160" s="88">
        <f>'2019'!H160</f>
        <v>107651.52900000001</v>
      </c>
      <c r="I160" s="87">
        <f aca="true" t="shared" si="33" ref="I160:N160">SUM(I161:I177)</f>
        <v>50529.027</v>
      </c>
      <c r="J160" s="19">
        <f t="shared" si="33"/>
        <v>6567.948</v>
      </c>
      <c r="K160" s="19">
        <f t="shared" si="33"/>
        <v>3324.258</v>
      </c>
      <c r="L160" s="19">
        <f t="shared" si="33"/>
        <v>6463.018000000001</v>
      </c>
      <c r="M160" s="19">
        <f t="shared" si="33"/>
        <v>53950.257999999994</v>
      </c>
      <c r="N160" s="52">
        <f t="shared" si="33"/>
        <v>120834.509</v>
      </c>
      <c r="O160" s="50">
        <f t="shared" si="28"/>
        <v>105.22928901661876</v>
      </c>
      <c r="P160" s="12">
        <f t="shared" si="28"/>
        <v>87.60837668400694</v>
      </c>
      <c r="Q160" s="12">
        <f t="shared" si="28"/>
        <v>107.64248704663213</v>
      </c>
      <c r="R160" s="12">
        <f t="shared" si="28"/>
        <v>63.54965585054081</v>
      </c>
      <c r="S160" s="12">
        <f t="shared" si="28"/>
        <v>138.76742630793765</v>
      </c>
      <c r="T160" s="13">
        <f t="shared" si="28"/>
        <v>112.24594062349051</v>
      </c>
    </row>
    <row r="161" spans="1:20" ht="12.75" hidden="1">
      <c r="A161" s="3" t="s">
        <v>168</v>
      </c>
      <c r="B161" s="34" t="s">
        <v>433</v>
      </c>
      <c r="C161" s="45">
        <f>'2019'!C161</f>
        <v>4692.6849999999995</v>
      </c>
      <c r="D161" s="6">
        <f>'2019'!D161</f>
        <v>339.533</v>
      </c>
      <c r="E161" s="6">
        <f>'2019'!E161</f>
        <v>251.902</v>
      </c>
      <c r="F161" s="6">
        <f>'2019'!F161</f>
        <v>0</v>
      </c>
      <c r="G161" s="6">
        <f>'2019'!G161</f>
        <v>1373.0330000000008</v>
      </c>
      <c r="H161" s="46">
        <f>'2019'!H161</f>
        <v>6657.153</v>
      </c>
      <c r="I161" s="45">
        <v>3752.19</v>
      </c>
      <c r="J161" s="6">
        <v>296.495</v>
      </c>
      <c r="K161" s="6">
        <v>353.801</v>
      </c>
      <c r="L161" s="6">
        <v>157.5</v>
      </c>
      <c r="M161" s="7">
        <f aca="true" t="shared" si="34" ref="M161:M177">N161-I161-J161-K161-L161</f>
        <v>3150.157</v>
      </c>
      <c r="N161" s="46">
        <v>7710.143</v>
      </c>
      <c r="O161" s="47">
        <f t="shared" si="28"/>
        <v>79.94886000426166</v>
      </c>
      <c r="P161" s="31">
        <f t="shared" si="28"/>
        <v>87.05882352941177</v>
      </c>
      <c r="Q161" s="31">
        <f t="shared" si="28"/>
        <v>140.47619047619045</v>
      </c>
      <c r="R161" s="31"/>
      <c r="S161" s="31">
        <f t="shared" si="28"/>
        <v>229.4246176256373</v>
      </c>
      <c r="T161" s="32">
        <f t="shared" si="28"/>
        <v>115.81793600721046</v>
      </c>
    </row>
    <row r="162" spans="1:20" ht="12.75" hidden="1">
      <c r="A162" s="3" t="s">
        <v>169</v>
      </c>
      <c r="B162" s="34" t="s">
        <v>434</v>
      </c>
      <c r="C162" s="45">
        <f>'2019'!C162</f>
        <v>2005.5659999999998</v>
      </c>
      <c r="D162" s="6">
        <f>'2019'!D162</f>
        <v>200.565</v>
      </c>
      <c r="E162" s="6">
        <f>'2019'!E162</f>
        <v>47.453</v>
      </c>
      <c r="F162" s="6">
        <f>'2019'!F162</f>
        <v>138.166</v>
      </c>
      <c r="G162" s="6">
        <f>'2019'!G162</f>
        <v>1264.1540000000002</v>
      </c>
      <c r="H162" s="46">
        <f>'2019'!H162</f>
        <v>3655.904</v>
      </c>
      <c r="I162" s="45">
        <v>2190.795</v>
      </c>
      <c r="J162" s="6">
        <v>186.363</v>
      </c>
      <c r="K162" s="6">
        <v>219.042</v>
      </c>
      <c r="L162" s="6">
        <v>639.969</v>
      </c>
      <c r="M162" s="7">
        <f t="shared" si="34"/>
        <v>1181.1689999999996</v>
      </c>
      <c r="N162" s="46">
        <v>4417.338</v>
      </c>
      <c r="O162" s="47">
        <f t="shared" si="28"/>
        <v>109.22233300099703</v>
      </c>
      <c r="P162" s="31">
        <f t="shared" si="28"/>
        <v>92.53731343283582</v>
      </c>
      <c r="Q162" s="31">
        <f t="shared" si="28"/>
        <v>465.95744680851067</v>
      </c>
      <c r="R162" s="31">
        <f t="shared" si="28"/>
        <v>463.768115942029</v>
      </c>
      <c r="S162" s="31">
        <f t="shared" si="28"/>
        <v>93.43354430379746</v>
      </c>
      <c r="T162" s="32">
        <f t="shared" si="28"/>
        <v>120.81509846827134</v>
      </c>
    </row>
    <row r="163" spans="1:20" ht="12.75" hidden="1">
      <c r="A163" s="3" t="s">
        <v>170</v>
      </c>
      <c r="B163" s="34" t="s">
        <v>435</v>
      </c>
      <c r="C163" s="45">
        <f>'2019'!C163</f>
        <v>1667.767</v>
      </c>
      <c r="D163" s="6">
        <f>'2019'!D163</f>
        <v>164.074</v>
      </c>
      <c r="E163" s="6">
        <f>'2019'!E163</f>
        <v>52.308</v>
      </c>
      <c r="F163" s="6">
        <f>'2019'!F163</f>
        <v>110.513</v>
      </c>
      <c r="G163" s="6">
        <f>'2019'!G163</f>
        <v>642.484</v>
      </c>
      <c r="H163" s="46">
        <f>'2019'!H163</f>
        <v>2637.146</v>
      </c>
      <c r="I163" s="45">
        <v>1947.867</v>
      </c>
      <c r="J163" s="6">
        <v>157.017</v>
      </c>
      <c r="K163" s="6">
        <v>26.092</v>
      </c>
      <c r="L163" s="6">
        <v>40.931</v>
      </c>
      <c r="M163" s="7">
        <f t="shared" si="34"/>
        <v>1557.8429999999998</v>
      </c>
      <c r="N163" s="46">
        <v>3729.75</v>
      </c>
      <c r="O163" s="47">
        <f t="shared" si="28"/>
        <v>116.78657074340528</v>
      </c>
      <c r="P163" s="31">
        <f t="shared" si="28"/>
        <v>95.73170731707317</v>
      </c>
      <c r="Q163" s="31">
        <f t="shared" si="28"/>
        <v>50</v>
      </c>
      <c r="R163" s="31">
        <f t="shared" si="28"/>
        <v>36.93693693693694</v>
      </c>
      <c r="S163" s="31">
        <f t="shared" si="28"/>
        <v>242.6791277258567</v>
      </c>
      <c r="T163" s="32">
        <f t="shared" si="28"/>
        <v>141.44861585134623</v>
      </c>
    </row>
    <row r="164" spans="1:20" ht="12.75" hidden="1">
      <c r="A164" s="3" t="s">
        <v>171</v>
      </c>
      <c r="B164" s="34" t="s">
        <v>436</v>
      </c>
      <c r="C164" s="45">
        <f>'2019'!C164</f>
        <v>3497.246</v>
      </c>
      <c r="D164" s="6">
        <f>'2019'!D164</f>
        <v>556.486</v>
      </c>
      <c r="E164" s="6">
        <f>'2019'!E164</f>
        <v>182.233</v>
      </c>
      <c r="F164" s="6">
        <f>'2019'!F164</f>
        <v>149.33</v>
      </c>
      <c r="G164" s="6">
        <f>'2019'!G164</f>
        <v>1657.878</v>
      </c>
      <c r="H164" s="46">
        <f>'2019'!H164</f>
        <v>6043.173</v>
      </c>
      <c r="I164" s="45">
        <v>3884.7160000000003</v>
      </c>
      <c r="J164" s="6">
        <v>486.361</v>
      </c>
      <c r="K164" s="6">
        <v>165.593</v>
      </c>
      <c r="L164" s="6">
        <v>161.236</v>
      </c>
      <c r="M164" s="7">
        <f t="shared" si="34"/>
        <v>2279.09</v>
      </c>
      <c r="N164" s="46">
        <v>6976.996</v>
      </c>
      <c r="O164" s="47">
        <f t="shared" si="28"/>
        <v>111.0952244781241</v>
      </c>
      <c r="P164" s="31">
        <f t="shared" si="28"/>
        <v>87.41007194244604</v>
      </c>
      <c r="Q164" s="31">
        <f t="shared" si="28"/>
        <v>91.20879120879121</v>
      </c>
      <c r="R164" s="31">
        <f t="shared" si="28"/>
        <v>108.0536912751678</v>
      </c>
      <c r="S164" s="31">
        <f t="shared" si="28"/>
        <v>137.45476477683957</v>
      </c>
      <c r="T164" s="32">
        <f t="shared" si="28"/>
        <v>115.45589938772135</v>
      </c>
    </row>
    <row r="165" spans="1:20" ht="12.75" hidden="1">
      <c r="A165" s="3" t="s">
        <v>172</v>
      </c>
      <c r="B165" s="34" t="s">
        <v>437</v>
      </c>
      <c r="C165" s="45">
        <f>'2019'!C165</f>
        <v>1410.963</v>
      </c>
      <c r="D165" s="6">
        <f>'2019'!D165</f>
        <v>79.776</v>
      </c>
      <c r="E165" s="6">
        <f>'2019'!E165</f>
        <v>710.367</v>
      </c>
      <c r="F165" s="6">
        <f>'2019'!F165</f>
        <v>15.84</v>
      </c>
      <c r="G165" s="6">
        <f>'2019'!G165</f>
        <v>3098.5560000000005</v>
      </c>
      <c r="H165" s="46">
        <f>'2019'!H165</f>
        <v>5315.502</v>
      </c>
      <c r="I165" s="45">
        <v>1760.2599999999998</v>
      </c>
      <c r="J165" s="6">
        <v>160.753</v>
      </c>
      <c r="K165" s="6">
        <v>692.632</v>
      </c>
      <c r="L165" s="6">
        <v>324.79</v>
      </c>
      <c r="M165" s="7">
        <f t="shared" si="34"/>
        <v>4068.4300000000003</v>
      </c>
      <c r="N165" s="46">
        <v>7006.865</v>
      </c>
      <c r="O165" s="47">
        <f t="shared" si="28"/>
        <v>124.73423104181431</v>
      </c>
      <c r="P165" s="31">
        <f t="shared" si="28"/>
        <v>201.25000000000003</v>
      </c>
      <c r="Q165" s="31">
        <f t="shared" si="28"/>
        <v>97.60563380281691</v>
      </c>
      <c r="R165" s="31">
        <f aca="true" t="shared" si="35" ref="R165:T227">ROUND(L165,0)/ROUND(F165,0)*100</f>
        <v>2031.25</v>
      </c>
      <c r="S165" s="31">
        <f t="shared" si="35"/>
        <v>131.26815101645693</v>
      </c>
      <c r="T165" s="32">
        <f t="shared" si="35"/>
        <v>131.80963130173063</v>
      </c>
    </row>
    <row r="166" spans="1:20" ht="12.75" hidden="1">
      <c r="A166" s="3" t="s">
        <v>173</v>
      </c>
      <c r="B166" s="34" t="s">
        <v>438</v>
      </c>
      <c r="C166" s="45">
        <f>'2019'!C166</f>
        <v>4177.227</v>
      </c>
      <c r="D166" s="6">
        <f>'2019'!D166</f>
        <v>2075.634</v>
      </c>
      <c r="E166" s="6">
        <f>'2019'!E166</f>
        <v>86.103</v>
      </c>
      <c r="F166" s="6">
        <f>'2019'!F166</f>
        <v>215.256</v>
      </c>
      <c r="G166" s="6">
        <f>'2019'!G166</f>
        <v>8119.280000000002</v>
      </c>
      <c r="H166" s="46">
        <f>'2019'!H166</f>
        <v>14673.5</v>
      </c>
      <c r="I166" s="45">
        <v>3988.9710000000005</v>
      </c>
      <c r="J166" s="6">
        <v>1924.282</v>
      </c>
      <c r="K166" s="6">
        <v>45.083</v>
      </c>
      <c r="L166" s="6">
        <v>525.974</v>
      </c>
      <c r="M166" s="7">
        <f t="shared" si="34"/>
        <v>11143.858</v>
      </c>
      <c r="N166" s="46">
        <v>17628.168</v>
      </c>
      <c r="O166" s="47">
        <f aca="true" t="shared" si="36" ref="O166:Q171">ROUND(I166,0)/ROUND(C166,0)*100</f>
        <v>95.49916207804644</v>
      </c>
      <c r="P166" s="31">
        <f t="shared" si="36"/>
        <v>92.67822736030828</v>
      </c>
      <c r="Q166" s="31">
        <f t="shared" si="36"/>
        <v>52.32558139534884</v>
      </c>
      <c r="R166" s="31">
        <f t="shared" si="35"/>
        <v>244.65116279069767</v>
      </c>
      <c r="S166" s="31">
        <f t="shared" si="35"/>
        <v>137.25828303978324</v>
      </c>
      <c r="T166" s="32">
        <f t="shared" si="35"/>
        <v>120.13084366907457</v>
      </c>
    </row>
    <row r="167" spans="1:20" ht="12.75" hidden="1">
      <c r="A167" s="3" t="s">
        <v>174</v>
      </c>
      <c r="B167" s="34" t="s">
        <v>439</v>
      </c>
      <c r="C167" s="45">
        <f>'2019'!C167</f>
        <v>3533.466</v>
      </c>
      <c r="D167" s="6">
        <f>'2019'!D167</f>
        <v>1189.45</v>
      </c>
      <c r="E167" s="6">
        <f>'2019'!E167</f>
        <v>209.681</v>
      </c>
      <c r="F167" s="6">
        <f>'2019'!F167</f>
        <v>331.024</v>
      </c>
      <c r="G167" s="6">
        <f>'2019'!G167</f>
        <v>1961.9189999999999</v>
      </c>
      <c r="H167" s="46">
        <f>'2019'!H167</f>
        <v>7225.54</v>
      </c>
      <c r="I167" s="45">
        <v>3861.115</v>
      </c>
      <c r="J167" s="6">
        <v>546.918</v>
      </c>
      <c r="K167" s="6">
        <v>232.991</v>
      </c>
      <c r="L167" s="6">
        <v>0</v>
      </c>
      <c r="M167" s="7">
        <f t="shared" si="34"/>
        <v>4483.4310000000005</v>
      </c>
      <c r="N167" s="46">
        <v>9124.455</v>
      </c>
      <c r="O167" s="47">
        <f t="shared" si="36"/>
        <v>109.28389470704782</v>
      </c>
      <c r="P167" s="31">
        <f t="shared" si="36"/>
        <v>46.005046257359126</v>
      </c>
      <c r="Q167" s="31">
        <f t="shared" si="36"/>
        <v>110.95238095238096</v>
      </c>
      <c r="R167" s="31">
        <f t="shared" si="35"/>
        <v>0</v>
      </c>
      <c r="S167" s="31">
        <f t="shared" si="35"/>
        <v>228.49133537206933</v>
      </c>
      <c r="T167" s="32">
        <f t="shared" si="35"/>
        <v>126.26626072515914</v>
      </c>
    </row>
    <row r="168" spans="1:20" ht="12.75" hidden="1">
      <c r="A168" s="3" t="s">
        <v>175</v>
      </c>
      <c r="B168" s="34" t="s">
        <v>440</v>
      </c>
      <c r="C168" s="45">
        <f>'2019'!C168</f>
        <v>2702.433</v>
      </c>
      <c r="D168" s="6">
        <f>'2019'!D168</f>
        <v>393.546</v>
      </c>
      <c r="E168" s="6">
        <f>'2019'!E168</f>
        <v>201.953</v>
      </c>
      <c r="F168" s="6">
        <f>'2019'!F168</f>
        <v>6170.862</v>
      </c>
      <c r="G168" s="6">
        <f>'2019'!G168</f>
        <v>2254.6470000000018</v>
      </c>
      <c r="H168" s="46">
        <f>'2019'!H168</f>
        <v>11723.441</v>
      </c>
      <c r="I168" s="45">
        <v>2769.3360000000002</v>
      </c>
      <c r="J168" s="6">
        <v>508.605</v>
      </c>
      <c r="K168" s="6">
        <v>236.492</v>
      </c>
      <c r="L168" s="6">
        <v>31.378</v>
      </c>
      <c r="M168" s="7">
        <f t="shared" si="34"/>
        <v>3356.012999999999</v>
      </c>
      <c r="N168" s="46">
        <v>6901.824</v>
      </c>
      <c r="O168" s="47">
        <f t="shared" si="36"/>
        <v>102.47964470762399</v>
      </c>
      <c r="P168" s="31">
        <f t="shared" si="36"/>
        <v>129.18781725888323</v>
      </c>
      <c r="Q168" s="31">
        <f t="shared" si="36"/>
        <v>116.83168316831683</v>
      </c>
      <c r="R168" s="31">
        <f t="shared" si="35"/>
        <v>0.5023497002106627</v>
      </c>
      <c r="S168" s="31">
        <f t="shared" si="35"/>
        <v>148.82483370288247</v>
      </c>
      <c r="T168" s="32">
        <f t="shared" si="35"/>
        <v>58.875714407574854</v>
      </c>
    </row>
    <row r="169" spans="1:20" ht="12.75" hidden="1">
      <c r="A169" s="3" t="s">
        <v>176</v>
      </c>
      <c r="B169" s="34" t="s">
        <v>441</v>
      </c>
      <c r="C169" s="45">
        <f>'2019'!C169</f>
        <v>4166.141</v>
      </c>
      <c r="D169" s="6">
        <f>'2019'!D169</f>
        <v>464.978</v>
      </c>
      <c r="E169" s="6">
        <f>'2019'!E169</f>
        <v>505.654</v>
      </c>
      <c r="F169" s="6">
        <f>'2019'!F169</f>
        <v>288.794</v>
      </c>
      <c r="G169" s="6">
        <f>'2019'!G169</f>
        <v>3302.240000000001</v>
      </c>
      <c r="H169" s="46">
        <f>'2019'!H169</f>
        <v>8727.807</v>
      </c>
      <c r="I169" s="45">
        <v>4556.988</v>
      </c>
      <c r="J169" s="6">
        <v>500.785</v>
      </c>
      <c r="K169" s="6">
        <v>405.207</v>
      </c>
      <c r="L169" s="6">
        <v>772.923</v>
      </c>
      <c r="M169" s="7">
        <f t="shared" si="34"/>
        <v>5138.009</v>
      </c>
      <c r="N169" s="46">
        <v>11373.912</v>
      </c>
      <c r="O169" s="47">
        <f t="shared" si="36"/>
        <v>109.38550168026883</v>
      </c>
      <c r="P169" s="31">
        <f t="shared" si="36"/>
        <v>107.74193548387096</v>
      </c>
      <c r="Q169" s="31">
        <f t="shared" si="36"/>
        <v>80.03952569169961</v>
      </c>
      <c r="R169" s="31">
        <f t="shared" si="35"/>
        <v>267.47404844290656</v>
      </c>
      <c r="S169" s="31">
        <f t="shared" si="35"/>
        <v>155.60266505148394</v>
      </c>
      <c r="T169" s="32">
        <f t="shared" si="35"/>
        <v>130.31622364802934</v>
      </c>
    </row>
    <row r="170" spans="1:20" ht="12.75" hidden="1">
      <c r="A170" s="3" t="s">
        <v>177</v>
      </c>
      <c r="B170" s="34" t="s">
        <v>442</v>
      </c>
      <c r="C170" s="45">
        <f>'2019'!C170</f>
        <v>3107.6710000000003</v>
      </c>
      <c r="D170" s="6">
        <f>'2019'!D170</f>
        <v>576.888</v>
      </c>
      <c r="E170" s="6">
        <f>'2019'!E170</f>
        <v>56.615</v>
      </c>
      <c r="F170" s="6">
        <f>'2019'!F170</f>
        <v>144.448</v>
      </c>
      <c r="G170" s="6">
        <f>'2019'!G170</f>
        <v>3234.5750000000003</v>
      </c>
      <c r="H170" s="46">
        <f>'2019'!H170</f>
        <v>7120.197</v>
      </c>
      <c r="I170" s="45">
        <v>3182.384</v>
      </c>
      <c r="J170" s="6">
        <v>567.658</v>
      </c>
      <c r="K170" s="6">
        <v>56.615</v>
      </c>
      <c r="L170" s="6">
        <v>317.126</v>
      </c>
      <c r="M170" s="7">
        <f t="shared" si="34"/>
        <v>1169.8530000000005</v>
      </c>
      <c r="N170" s="46">
        <v>5293.636</v>
      </c>
      <c r="O170" s="47">
        <f t="shared" si="36"/>
        <v>102.38095238095238</v>
      </c>
      <c r="P170" s="31">
        <f t="shared" si="36"/>
        <v>98.44020797227037</v>
      </c>
      <c r="Q170" s="31">
        <f t="shared" si="36"/>
        <v>100</v>
      </c>
      <c r="R170" s="31">
        <f t="shared" si="35"/>
        <v>220.13888888888889</v>
      </c>
      <c r="S170" s="31">
        <f t="shared" si="35"/>
        <v>36.16692426584235</v>
      </c>
      <c r="T170" s="32">
        <f t="shared" si="35"/>
        <v>74.35393258426967</v>
      </c>
    </row>
    <row r="171" spans="1:20" ht="12.75" hidden="1">
      <c r="A171" s="3" t="s">
        <v>178</v>
      </c>
      <c r="B171" s="34" t="s">
        <v>443</v>
      </c>
      <c r="C171" s="45">
        <f>'2019'!C171</f>
        <v>1554.1039999999998</v>
      </c>
      <c r="D171" s="6">
        <f>'2019'!D171</f>
        <v>20.331</v>
      </c>
      <c r="E171" s="6">
        <f>'2019'!E171</f>
        <v>246.929</v>
      </c>
      <c r="F171" s="6">
        <f>'2019'!F171</f>
        <v>1.45</v>
      </c>
      <c r="G171" s="6">
        <f>'2019'!G171</f>
        <v>782.1670000000005</v>
      </c>
      <c r="H171" s="46">
        <f>'2019'!H171</f>
        <v>2604.981</v>
      </c>
      <c r="I171" s="45">
        <v>1737.1640000000002</v>
      </c>
      <c r="J171" s="6">
        <v>54.815</v>
      </c>
      <c r="K171" s="6">
        <v>240.133</v>
      </c>
      <c r="L171" s="6">
        <v>1266.48</v>
      </c>
      <c r="M171" s="7">
        <f t="shared" si="34"/>
        <v>260.9839999999997</v>
      </c>
      <c r="N171" s="46">
        <v>3559.576</v>
      </c>
      <c r="O171" s="47">
        <f t="shared" si="36"/>
        <v>111.77606177606178</v>
      </c>
      <c r="P171" s="31">
        <f t="shared" si="36"/>
        <v>275</v>
      </c>
      <c r="Q171" s="31">
        <f t="shared" si="36"/>
        <v>97.16599190283401</v>
      </c>
      <c r="R171" s="31">
        <f t="shared" si="35"/>
        <v>126600</v>
      </c>
      <c r="S171" s="31">
        <f t="shared" si="35"/>
        <v>33.37595907928389</v>
      </c>
      <c r="T171" s="32">
        <f t="shared" si="35"/>
        <v>136.66026871401152</v>
      </c>
    </row>
    <row r="172" spans="1:20" ht="12.75" hidden="1">
      <c r="A172" s="3" t="s">
        <v>179</v>
      </c>
      <c r="B172" s="34" t="s">
        <v>444</v>
      </c>
      <c r="C172" s="45">
        <f>'2019'!C172</f>
        <v>1616.725</v>
      </c>
      <c r="D172" s="6">
        <f>'2019'!D172</f>
        <v>94.499</v>
      </c>
      <c r="E172" s="6">
        <f>'2019'!E172</f>
        <v>0</v>
      </c>
      <c r="F172" s="6">
        <f>'2019'!F172</f>
        <v>25.657</v>
      </c>
      <c r="G172" s="6">
        <f>'2019'!G172</f>
        <v>576.5469999999999</v>
      </c>
      <c r="H172" s="46">
        <f>'2019'!H172</f>
        <v>2313.428</v>
      </c>
      <c r="I172" s="45">
        <v>2256.295</v>
      </c>
      <c r="J172" s="6">
        <v>127.839</v>
      </c>
      <c r="K172" s="6">
        <v>0</v>
      </c>
      <c r="L172" s="6">
        <v>204.035</v>
      </c>
      <c r="M172" s="7">
        <f t="shared" si="34"/>
        <v>2080.117</v>
      </c>
      <c r="N172" s="46">
        <v>4668.286</v>
      </c>
      <c r="O172" s="47">
        <f aca="true" t="shared" si="37" ref="O172:O203">ROUND(I172,0)/ROUND(C172,0)*100</f>
        <v>139.51762523191093</v>
      </c>
      <c r="P172" s="31">
        <f aca="true" t="shared" si="38" ref="P172:P203">ROUND(J172,0)/ROUND(D172,0)*100</f>
        <v>136.17021276595744</v>
      </c>
      <c r="Q172" s="31"/>
      <c r="R172" s="31">
        <f t="shared" si="35"/>
        <v>784.6153846153845</v>
      </c>
      <c r="S172" s="31">
        <f t="shared" si="35"/>
        <v>360.4852686308492</v>
      </c>
      <c r="T172" s="32">
        <f t="shared" si="35"/>
        <v>201.81582360570687</v>
      </c>
    </row>
    <row r="173" spans="1:20" ht="12.75" hidden="1">
      <c r="A173" s="3" t="s">
        <v>180</v>
      </c>
      <c r="B173" s="34" t="s">
        <v>445</v>
      </c>
      <c r="C173" s="45">
        <f>'2019'!C173</f>
        <v>4782.192</v>
      </c>
      <c r="D173" s="6">
        <f>'2019'!D173</f>
        <v>195.664</v>
      </c>
      <c r="E173" s="6">
        <f>'2019'!E173</f>
        <v>209.221</v>
      </c>
      <c r="F173" s="6">
        <f>'2019'!F173</f>
        <v>620.966</v>
      </c>
      <c r="G173" s="6">
        <f>'2019'!G173</f>
        <v>5414.749</v>
      </c>
      <c r="H173" s="46">
        <f>'2019'!H173</f>
        <v>11222.792</v>
      </c>
      <c r="I173" s="45">
        <v>4823.798</v>
      </c>
      <c r="J173" s="6">
        <v>134.309</v>
      </c>
      <c r="K173" s="6">
        <v>325.587</v>
      </c>
      <c r="L173" s="6">
        <v>273.476</v>
      </c>
      <c r="M173" s="7">
        <f t="shared" si="34"/>
        <v>4768.532</v>
      </c>
      <c r="N173" s="46">
        <v>10325.702</v>
      </c>
      <c r="O173" s="47">
        <f t="shared" si="37"/>
        <v>100.87829360100375</v>
      </c>
      <c r="P173" s="31">
        <f t="shared" si="38"/>
        <v>68.36734693877551</v>
      </c>
      <c r="Q173" s="31">
        <f>ROUND(K173,0)/ROUND(E173,0)*100</f>
        <v>155.98086124401914</v>
      </c>
      <c r="R173" s="31">
        <f t="shared" si="35"/>
        <v>43.96135265700483</v>
      </c>
      <c r="S173" s="31">
        <f t="shared" si="35"/>
        <v>88.0701754385965</v>
      </c>
      <c r="T173" s="32">
        <f t="shared" si="35"/>
        <v>92.00748462977813</v>
      </c>
    </row>
    <row r="174" spans="1:20" ht="12.75" hidden="1">
      <c r="A174" s="3" t="s">
        <v>181</v>
      </c>
      <c r="B174" s="34" t="s">
        <v>446</v>
      </c>
      <c r="C174" s="45">
        <f>'2019'!C174</f>
        <v>2262.1</v>
      </c>
      <c r="D174" s="6">
        <f>'2019'!D174</f>
        <v>178.466</v>
      </c>
      <c r="E174" s="6">
        <f>'2019'!E174</f>
        <v>40.158</v>
      </c>
      <c r="F174" s="6">
        <f>'2019'!F174</f>
        <v>1290.481</v>
      </c>
      <c r="G174" s="6">
        <f>'2019'!G174</f>
        <v>984.1690000000001</v>
      </c>
      <c r="H174" s="46">
        <f>'2019'!H174</f>
        <v>4755.374</v>
      </c>
      <c r="I174" s="45">
        <v>2566.982</v>
      </c>
      <c r="J174" s="6">
        <v>159.013</v>
      </c>
      <c r="K174" s="6">
        <v>30.318</v>
      </c>
      <c r="L174" s="6">
        <v>1062.65</v>
      </c>
      <c r="M174" s="7">
        <f t="shared" si="34"/>
        <v>4800.557000000001</v>
      </c>
      <c r="N174" s="46">
        <v>8619.52</v>
      </c>
      <c r="O174" s="47">
        <f t="shared" si="37"/>
        <v>113.48364279398761</v>
      </c>
      <c r="P174" s="31">
        <f t="shared" si="38"/>
        <v>89.32584269662921</v>
      </c>
      <c r="Q174" s="31">
        <f>ROUND(K174,0)/ROUND(E174,0)*100</f>
        <v>75</v>
      </c>
      <c r="R174" s="31">
        <f t="shared" si="35"/>
        <v>82.40310077519379</v>
      </c>
      <c r="S174" s="31">
        <f t="shared" si="35"/>
        <v>487.9065040650406</v>
      </c>
      <c r="T174" s="32">
        <f t="shared" si="35"/>
        <v>181.28286014721346</v>
      </c>
    </row>
    <row r="175" spans="1:20" ht="12.75" hidden="1">
      <c r="A175" s="3" t="s">
        <v>182</v>
      </c>
      <c r="B175" s="34" t="s">
        <v>381</v>
      </c>
      <c r="C175" s="45">
        <f>'2019'!C175</f>
        <v>3345.376</v>
      </c>
      <c r="D175" s="6">
        <f>'2019'!D175</f>
        <v>429.651</v>
      </c>
      <c r="E175" s="6">
        <f>'2019'!E175</f>
        <v>203.184</v>
      </c>
      <c r="F175" s="6">
        <f>'2019'!F175</f>
        <v>12.83</v>
      </c>
      <c r="G175" s="6">
        <f>'2019'!G175</f>
        <v>746.8769999999994</v>
      </c>
      <c r="H175" s="46">
        <f>'2019'!H175</f>
        <v>4737.918</v>
      </c>
      <c r="I175" s="45">
        <v>3488.215</v>
      </c>
      <c r="J175" s="6">
        <v>242.886</v>
      </c>
      <c r="K175" s="6">
        <v>216.411</v>
      </c>
      <c r="L175" s="6">
        <v>555.7</v>
      </c>
      <c r="M175" s="7">
        <f t="shared" si="34"/>
        <v>2463.638</v>
      </c>
      <c r="N175" s="46">
        <v>6966.85</v>
      </c>
      <c r="O175" s="47">
        <f t="shared" si="37"/>
        <v>104.27503736920778</v>
      </c>
      <c r="P175" s="31">
        <f t="shared" si="38"/>
        <v>56.51162790697675</v>
      </c>
      <c r="Q175" s="31">
        <f>ROUND(K175,0)/ROUND(E175,0)*100</f>
        <v>106.40394088669952</v>
      </c>
      <c r="R175" s="31">
        <f t="shared" si="35"/>
        <v>4276.923076923076</v>
      </c>
      <c r="S175" s="31">
        <f t="shared" si="35"/>
        <v>329.85274431057564</v>
      </c>
      <c r="T175" s="32">
        <f t="shared" si="35"/>
        <v>147.04516673701983</v>
      </c>
    </row>
    <row r="176" spans="1:20" ht="12.75" hidden="1">
      <c r="A176" s="3" t="s">
        <v>183</v>
      </c>
      <c r="B176" s="34" t="s">
        <v>447</v>
      </c>
      <c r="C176" s="45">
        <f>'2019'!C176</f>
        <v>1455.463</v>
      </c>
      <c r="D176" s="6">
        <f>'2019'!D176</f>
        <v>69.305</v>
      </c>
      <c r="E176" s="6">
        <f>'2019'!E176</f>
        <v>0</v>
      </c>
      <c r="F176" s="6">
        <f>'2019'!F176</f>
        <v>550</v>
      </c>
      <c r="G176" s="6">
        <f>'2019'!G176</f>
        <v>422.91899999999987</v>
      </c>
      <c r="H176" s="46">
        <f>'2019'!H176</f>
        <v>2497.687</v>
      </c>
      <c r="I176" s="45">
        <v>1598.554</v>
      </c>
      <c r="J176" s="6">
        <v>46.898</v>
      </c>
      <c r="K176" s="6">
        <v>1.785</v>
      </c>
      <c r="L176" s="6">
        <v>0</v>
      </c>
      <c r="M176" s="7">
        <f t="shared" si="34"/>
        <v>514.8559999999998</v>
      </c>
      <c r="N176" s="46">
        <v>2162.093</v>
      </c>
      <c r="O176" s="47">
        <f t="shared" si="37"/>
        <v>109.89690721649485</v>
      </c>
      <c r="P176" s="31">
        <f t="shared" si="38"/>
        <v>68.11594202898551</v>
      </c>
      <c r="Q176" s="31"/>
      <c r="R176" s="31">
        <f t="shared" si="35"/>
        <v>0</v>
      </c>
      <c r="S176" s="31">
        <f t="shared" si="35"/>
        <v>121.74940898345154</v>
      </c>
      <c r="T176" s="32">
        <f t="shared" si="35"/>
        <v>86.54923939151321</v>
      </c>
    </row>
    <row r="177" spans="1:20" ht="12.75" hidden="1">
      <c r="A177" s="3" t="s">
        <v>184</v>
      </c>
      <c r="B177" s="34" t="s">
        <v>448</v>
      </c>
      <c r="C177" s="45">
        <f>'2019'!C177</f>
        <v>2040.818</v>
      </c>
      <c r="D177" s="6">
        <f>'2019'!D177</f>
        <v>468.348</v>
      </c>
      <c r="E177" s="6">
        <f>'2019'!E177</f>
        <v>84.424</v>
      </c>
      <c r="F177" s="6">
        <f>'2019'!F177</f>
        <v>104.695</v>
      </c>
      <c r="G177" s="6">
        <f>'2019'!G177</f>
        <v>3041.7009999999996</v>
      </c>
      <c r="H177" s="46">
        <f>'2019'!H177</f>
        <v>5739.986</v>
      </c>
      <c r="I177" s="45">
        <v>2163.397</v>
      </c>
      <c r="J177" s="6">
        <v>466.951</v>
      </c>
      <c r="K177" s="6">
        <v>76.476</v>
      </c>
      <c r="L177" s="6">
        <v>128.85</v>
      </c>
      <c r="M177" s="7">
        <f t="shared" si="34"/>
        <v>1533.7210000000005</v>
      </c>
      <c r="N177" s="46">
        <v>4369.395</v>
      </c>
      <c r="O177" s="47">
        <f t="shared" si="37"/>
        <v>105.97746202841745</v>
      </c>
      <c r="P177" s="31">
        <f t="shared" si="38"/>
        <v>99.78632478632478</v>
      </c>
      <c r="Q177" s="31">
        <f aca="true" t="shared" si="39" ref="Q177:Q185">ROUND(K177,0)/ROUND(E177,0)*100</f>
        <v>90.47619047619048</v>
      </c>
      <c r="R177" s="31">
        <f t="shared" si="35"/>
        <v>122.85714285714286</v>
      </c>
      <c r="S177" s="31">
        <f t="shared" si="35"/>
        <v>50.427350427350426</v>
      </c>
      <c r="T177" s="32">
        <f t="shared" si="35"/>
        <v>76.11498257839722</v>
      </c>
    </row>
    <row r="178" spans="1:20" ht="12.75" hidden="1">
      <c r="A178" s="4">
        <v>12</v>
      </c>
      <c r="B178" s="18" t="s">
        <v>449</v>
      </c>
      <c r="C178" s="87">
        <f>'2019'!C178</f>
        <v>20626.887</v>
      </c>
      <c r="D178" s="84">
        <f>'2019'!D178</f>
        <v>2156.7729999999997</v>
      </c>
      <c r="E178" s="84">
        <f>'2019'!E178</f>
        <v>1869.4160000000002</v>
      </c>
      <c r="F178" s="84">
        <f>'2019'!F178</f>
        <v>2523.627</v>
      </c>
      <c r="G178" s="84">
        <f>'2019'!G178</f>
        <v>17050.667</v>
      </c>
      <c r="H178" s="88">
        <f>'2019'!H178</f>
        <v>44227.37</v>
      </c>
      <c r="I178" s="87">
        <f aca="true" t="shared" si="40" ref="I178:N178">SUM(I179:I186)</f>
        <v>22830.028000000002</v>
      </c>
      <c r="J178" s="19">
        <f t="shared" si="40"/>
        <v>2134.1310000000003</v>
      </c>
      <c r="K178" s="19">
        <f t="shared" si="40"/>
        <v>2319.749</v>
      </c>
      <c r="L178" s="19">
        <f t="shared" si="40"/>
        <v>2655.2610000000004</v>
      </c>
      <c r="M178" s="19">
        <f t="shared" si="40"/>
        <v>16872.285</v>
      </c>
      <c r="N178" s="52">
        <f t="shared" si="40"/>
        <v>46811.454</v>
      </c>
      <c r="O178" s="50">
        <f t="shared" si="37"/>
        <v>110.68017646773647</v>
      </c>
      <c r="P178" s="12">
        <f t="shared" si="38"/>
        <v>98.93370421882244</v>
      </c>
      <c r="Q178" s="12">
        <f t="shared" si="39"/>
        <v>124.13055109684323</v>
      </c>
      <c r="R178" s="12">
        <f t="shared" si="35"/>
        <v>105.19017432646594</v>
      </c>
      <c r="S178" s="12">
        <f t="shared" si="35"/>
        <v>98.95020819893261</v>
      </c>
      <c r="T178" s="13">
        <f t="shared" si="35"/>
        <v>105.84258484636082</v>
      </c>
    </row>
    <row r="179" spans="1:20" ht="12.75" hidden="1">
      <c r="A179" s="5" t="s">
        <v>185</v>
      </c>
      <c r="B179" s="34" t="s">
        <v>450</v>
      </c>
      <c r="C179" s="45">
        <f>'2019'!C179</f>
        <v>3233.772</v>
      </c>
      <c r="D179" s="6">
        <f>'2019'!D179</f>
        <v>160.511</v>
      </c>
      <c r="E179" s="6">
        <f>'2019'!E179</f>
        <v>187.44</v>
      </c>
      <c r="F179" s="6">
        <f>'2019'!F179</f>
        <v>131.498</v>
      </c>
      <c r="G179" s="6">
        <f>'2019'!G179</f>
        <v>2749.722</v>
      </c>
      <c r="H179" s="46">
        <f>'2019'!H179</f>
        <v>6462.943</v>
      </c>
      <c r="I179" s="45">
        <v>3890.922</v>
      </c>
      <c r="J179" s="6">
        <v>154.168</v>
      </c>
      <c r="K179" s="6">
        <v>197</v>
      </c>
      <c r="L179" s="6">
        <v>53.596</v>
      </c>
      <c r="M179" s="7">
        <f aca="true" t="shared" si="41" ref="M179:M186">N179-I179-J179-K179-L179</f>
        <v>2790.591</v>
      </c>
      <c r="N179" s="46">
        <v>7086.277</v>
      </c>
      <c r="O179" s="47">
        <f t="shared" si="37"/>
        <v>120.31539888682745</v>
      </c>
      <c r="P179" s="31">
        <f t="shared" si="38"/>
        <v>95.65217391304348</v>
      </c>
      <c r="Q179" s="31">
        <f t="shared" si="39"/>
        <v>105.3475935828877</v>
      </c>
      <c r="R179" s="31">
        <f t="shared" si="35"/>
        <v>41.221374045801525</v>
      </c>
      <c r="S179" s="31">
        <f t="shared" si="35"/>
        <v>101.4909090909091</v>
      </c>
      <c r="T179" s="32">
        <f t="shared" si="35"/>
        <v>109.63948630666873</v>
      </c>
    </row>
    <row r="180" spans="1:20" ht="12.75" hidden="1">
      <c r="A180" s="5" t="s">
        <v>186</v>
      </c>
      <c r="B180" s="34" t="s">
        <v>451</v>
      </c>
      <c r="C180" s="45">
        <f>'2019'!C180</f>
        <v>4895.382</v>
      </c>
      <c r="D180" s="6">
        <f>'2019'!D180</f>
        <v>781.941</v>
      </c>
      <c r="E180" s="6">
        <f>'2019'!E180</f>
        <v>540.623</v>
      </c>
      <c r="F180" s="6">
        <f>'2019'!F180</f>
        <v>25.64</v>
      </c>
      <c r="G180" s="6">
        <f>'2019'!G180</f>
        <v>5989.14</v>
      </c>
      <c r="H180" s="46">
        <f>'2019'!H180</f>
        <v>12232.726</v>
      </c>
      <c r="I180" s="45">
        <v>5919.033</v>
      </c>
      <c r="J180" s="6">
        <v>767.807</v>
      </c>
      <c r="K180" s="6">
        <v>995.587</v>
      </c>
      <c r="L180" s="6">
        <v>0</v>
      </c>
      <c r="M180" s="7">
        <f t="shared" si="41"/>
        <v>5132.373</v>
      </c>
      <c r="N180" s="46">
        <v>12814.8</v>
      </c>
      <c r="O180" s="47">
        <f t="shared" si="37"/>
        <v>120.91930541368743</v>
      </c>
      <c r="P180" s="31">
        <f t="shared" si="38"/>
        <v>98.20971867007673</v>
      </c>
      <c r="Q180" s="31">
        <f t="shared" si="39"/>
        <v>184.10351201478744</v>
      </c>
      <c r="R180" s="31">
        <f t="shared" si="35"/>
        <v>0</v>
      </c>
      <c r="S180" s="31">
        <f t="shared" si="35"/>
        <v>85.6904324595091</v>
      </c>
      <c r="T180" s="32">
        <f t="shared" si="35"/>
        <v>104.75762282351018</v>
      </c>
    </row>
    <row r="181" spans="1:20" ht="12.75" hidden="1">
      <c r="A181" s="5" t="s">
        <v>187</v>
      </c>
      <c r="B181" s="34" t="s">
        <v>453</v>
      </c>
      <c r="C181" s="45">
        <f>'2019'!C181</f>
        <v>2743.629</v>
      </c>
      <c r="D181" s="6">
        <f>'2019'!D181</f>
        <v>339.42</v>
      </c>
      <c r="E181" s="6">
        <f>'2019'!E181</f>
        <v>43.04</v>
      </c>
      <c r="F181" s="6">
        <f>'2019'!F181</f>
        <v>189.255</v>
      </c>
      <c r="G181" s="6">
        <f>'2019'!G181</f>
        <v>1428.4709999999995</v>
      </c>
      <c r="H181" s="46">
        <f>'2019'!H181</f>
        <v>4743.815</v>
      </c>
      <c r="I181" s="45">
        <v>3072.3990000000003</v>
      </c>
      <c r="J181" s="6">
        <v>389.368</v>
      </c>
      <c r="K181" s="6">
        <v>16.232</v>
      </c>
      <c r="L181" s="6">
        <v>381.22</v>
      </c>
      <c r="M181" s="7">
        <f t="shared" si="41"/>
        <v>1980.0669999999998</v>
      </c>
      <c r="N181" s="46">
        <v>5839.286</v>
      </c>
      <c r="O181" s="47">
        <f t="shared" si="37"/>
        <v>111.9533527696793</v>
      </c>
      <c r="P181" s="31">
        <f t="shared" si="38"/>
        <v>114.74926253687316</v>
      </c>
      <c r="Q181" s="31">
        <f t="shared" si="39"/>
        <v>37.2093023255814</v>
      </c>
      <c r="R181" s="31">
        <f t="shared" si="35"/>
        <v>201.58730158730157</v>
      </c>
      <c r="S181" s="31">
        <f t="shared" si="35"/>
        <v>138.65546218487395</v>
      </c>
      <c r="T181" s="32">
        <f t="shared" si="35"/>
        <v>123.08178752107925</v>
      </c>
    </row>
    <row r="182" spans="1:20" ht="12.75" hidden="1">
      <c r="A182" s="5" t="s">
        <v>188</v>
      </c>
      <c r="B182" s="34" t="s">
        <v>454</v>
      </c>
      <c r="C182" s="45">
        <f>'2019'!C182</f>
        <v>1922.6090000000002</v>
      </c>
      <c r="D182" s="6">
        <f>'2019'!D182</f>
        <v>211.397</v>
      </c>
      <c r="E182" s="6">
        <f>'2019'!E182</f>
        <v>11.772</v>
      </c>
      <c r="F182" s="6">
        <f>'2019'!F182</f>
        <v>250</v>
      </c>
      <c r="G182" s="6">
        <f>'2019'!G182</f>
        <v>408.79200000000003</v>
      </c>
      <c r="H182" s="46">
        <f>'2019'!H182</f>
        <v>2804.57</v>
      </c>
      <c r="I182" s="45">
        <v>2088.561</v>
      </c>
      <c r="J182" s="6">
        <v>180.15</v>
      </c>
      <c r="K182" s="6">
        <v>14.739</v>
      </c>
      <c r="L182" s="6">
        <v>890.557</v>
      </c>
      <c r="M182" s="7">
        <f t="shared" si="41"/>
        <v>406.4459999999997</v>
      </c>
      <c r="N182" s="46">
        <v>3580.453</v>
      </c>
      <c r="O182" s="47">
        <f t="shared" si="37"/>
        <v>108.63234529381177</v>
      </c>
      <c r="P182" s="31">
        <f t="shared" si="38"/>
        <v>85.30805687203792</v>
      </c>
      <c r="Q182" s="31">
        <f t="shared" si="39"/>
        <v>125</v>
      </c>
      <c r="R182" s="31">
        <f t="shared" si="35"/>
        <v>356.4</v>
      </c>
      <c r="S182" s="31">
        <f t="shared" si="35"/>
        <v>99.26650366748166</v>
      </c>
      <c r="T182" s="32">
        <f t="shared" si="35"/>
        <v>127.62923351158646</v>
      </c>
    </row>
    <row r="183" spans="1:20" ht="12.75" hidden="1">
      <c r="A183" s="5" t="s">
        <v>189</v>
      </c>
      <c r="B183" s="34" t="s">
        <v>455</v>
      </c>
      <c r="C183" s="45">
        <f>'2019'!C183</f>
        <v>972.22</v>
      </c>
      <c r="D183" s="6">
        <f>'2019'!D183</f>
        <v>54.499</v>
      </c>
      <c r="E183" s="6">
        <f>'2019'!E183</f>
        <v>372.081</v>
      </c>
      <c r="F183" s="6">
        <f>'2019'!F183</f>
        <v>500</v>
      </c>
      <c r="G183" s="6">
        <f>'2019'!G183</f>
        <v>1284.6940000000004</v>
      </c>
      <c r="H183" s="46">
        <f>'2019'!H183</f>
        <v>3183.494</v>
      </c>
      <c r="I183" s="45">
        <v>922.518</v>
      </c>
      <c r="J183" s="6">
        <v>58.765</v>
      </c>
      <c r="K183" s="6">
        <v>291.417</v>
      </c>
      <c r="L183" s="6">
        <v>1072.248</v>
      </c>
      <c r="M183" s="7">
        <f t="shared" si="41"/>
        <v>1321.8270000000002</v>
      </c>
      <c r="N183" s="46">
        <v>3666.775</v>
      </c>
      <c r="O183" s="47">
        <f t="shared" si="37"/>
        <v>94.95884773662551</v>
      </c>
      <c r="P183" s="31">
        <f t="shared" si="38"/>
        <v>109.25925925925925</v>
      </c>
      <c r="Q183" s="31">
        <f t="shared" si="39"/>
        <v>78.2258064516129</v>
      </c>
      <c r="R183" s="31">
        <f t="shared" si="35"/>
        <v>214.4</v>
      </c>
      <c r="S183" s="31">
        <f t="shared" si="35"/>
        <v>102.8793774319066</v>
      </c>
      <c r="T183" s="32">
        <f t="shared" si="35"/>
        <v>115.20578071002198</v>
      </c>
    </row>
    <row r="184" spans="1:20" ht="12.75" hidden="1">
      <c r="A184" s="5" t="s">
        <v>190</v>
      </c>
      <c r="B184" s="34" t="s">
        <v>456</v>
      </c>
      <c r="C184" s="45">
        <f>'2019'!C184</f>
        <v>2199.351</v>
      </c>
      <c r="D184" s="6">
        <f>'2019'!D184</f>
        <v>417.077</v>
      </c>
      <c r="E184" s="6">
        <f>'2019'!E184</f>
        <v>388.78</v>
      </c>
      <c r="F184" s="6">
        <f>'2019'!F184</f>
        <v>112.114</v>
      </c>
      <c r="G184" s="6">
        <f>'2019'!G184</f>
        <v>1491.437</v>
      </c>
      <c r="H184" s="46">
        <f>'2019'!H184</f>
        <v>4608.759</v>
      </c>
      <c r="I184" s="45">
        <v>2567.654</v>
      </c>
      <c r="J184" s="6">
        <v>374.52</v>
      </c>
      <c r="K184" s="6">
        <v>459.775</v>
      </c>
      <c r="L184" s="6">
        <v>251.34</v>
      </c>
      <c r="M184" s="7">
        <f t="shared" si="41"/>
        <v>2573.7939999999994</v>
      </c>
      <c r="N184" s="46">
        <v>6227.083</v>
      </c>
      <c r="O184" s="47">
        <f t="shared" si="37"/>
        <v>116.78035470668486</v>
      </c>
      <c r="P184" s="31">
        <f t="shared" si="38"/>
        <v>89.92805755395683</v>
      </c>
      <c r="Q184" s="31">
        <f t="shared" si="39"/>
        <v>118.25192802056554</v>
      </c>
      <c r="R184" s="31">
        <f t="shared" si="35"/>
        <v>224.10714285714283</v>
      </c>
      <c r="S184" s="31">
        <f t="shared" si="35"/>
        <v>172.63581488933602</v>
      </c>
      <c r="T184" s="32">
        <f t="shared" si="35"/>
        <v>135.1052288999783</v>
      </c>
    </row>
    <row r="185" spans="1:20" ht="12.75" hidden="1">
      <c r="A185" s="5" t="s">
        <v>191</v>
      </c>
      <c r="B185" s="34" t="s">
        <v>457</v>
      </c>
      <c r="C185" s="45">
        <f>'2019'!C185</f>
        <v>2334.083</v>
      </c>
      <c r="D185" s="6">
        <f>'2019'!D185</f>
        <v>113.259</v>
      </c>
      <c r="E185" s="6">
        <f>'2019'!E185</f>
        <v>325.68</v>
      </c>
      <c r="F185" s="6">
        <f>'2019'!F185</f>
        <v>1315.12</v>
      </c>
      <c r="G185" s="6">
        <f>'2019'!G185</f>
        <v>3237.585</v>
      </c>
      <c r="H185" s="46">
        <f>'2019'!H185</f>
        <v>7325.727</v>
      </c>
      <c r="I185" s="45">
        <v>2335.9</v>
      </c>
      <c r="J185" s="6">
        <v>100.785</v>
      </c>
      <c r="K185" s="6">
        <v>344.999</v>
      </c>
      <c r="L185" s="6">
        <v>6.3</v>
      </c>
      <c r="M185" s="7">
        <f t="shared" si="41"/>
        <v>2365.9879999999994</v>
      </c>
      <c r="N185" s="46">
        <v>5153.972</v>
      </c>
      <c r="O185" s="47">
        <f t="shared" si="37"/>
        <v>100.08568980291346</v>
      </c>
      <c r="P185" s="31">
        <f t="shared" si="38"/>
        <v>89.38053097345133</v>
      </c>
      <c r="Q185" s="31">
        <f t="shared" si="39"/>
        <v>105.82822085889572</v>
      </c>
      <c r="R185" s="31">
        <f t="shared" si="35"/>
        <v>0.45627376425855515</v>
      </c>
      <c r="S185" s="31">
        <f t="shared" si="35"/>
        <v>73.0697961704756</v>
      </c>
      <c r="T185" s="32">
        <f t="shared" si="35"/>
        <v>70.35217035217035</v>
      </c>
    </row>
    <row r="186" spans="1:20" ht="12.75" hidden="1">
      <c r="A186" s="5" t="s">
        <v>192</v>
      </c>
      <c r="B186" s="34" t="s">
        <v>458</v>
      </c>
      <c r="C186" s="45">
        <f>'2019'!C186</f>
        <v>2325.841</v>
      </c>
      <c r="D186" s="6">
        <f>'2019'!D186</f>
        <v>78.669</v>
      </c>
      <c r="E186" s="6">
        <f>'2019'!E186</f>
        <v>0</v>
      </c>
      <c r="F186" s="6">
        <f>'2019'!F186</f>
        <v>0</v>
      </c>
      <c r="G186" s="6">
        <f>'2019'!G186</f>
        <v>460.8259999999999</v>
      </c>
      <c r="H186" s="46">
        <f>'2019'!H186</f>
        <v>2865.336</v>
      </c>
      <c r="I186" s="45">
        <v>2033.041</v>
      </c>
      <c r="J186" s="6">
        <v>108.568</v>
      </c>
      <c r="K186" s="6">
        <v>0</v>
      </c>
      <c r="L186" s="6">
        <v>0</v>
      </c>
      <c r="M186" s="7">
        <f t="shared" si="41"/>
        <v>301.19900000000007</v>
      </c>
      <c r="N186" s="46">
        <v>2442.808</v>
      </c>
      <c r="O186" s="47">
        <f t="shared" si="37"/>
        <v>87.40326741186585</v>
      </c>
      <c r="P186" s="31">
        <f t="shared" si="38"/>
        <v>137.9746835443038</v>
      </c>
      <c r="Q186" s="31"/>
      <c r="R186" s="31"/>
      <c r="S186" s="31">
        <f t="shared" si="35"/>
        <v>65.29284164859001</v>
      </c>
      <c r="T186" s="32">
        <f t="shared" si="35"/>
        <v>85.27050610820245</v>
      </c>
    </row>
    <row r="187" spans="1:20" ht="12.75" hidden="1">
      <c r="A187" s="4">
        <v>13</v>
      </c>
      <c r="B187" s="18" t="s">
        <v>459</v>
      </c>
      <c r="C187" s="87">
        <f>'2019'!C187</f>
        <v>14834.307999999999</v>
      </c>
      <c r="D187" s="84">
        <f>'2019'!D187</f>
        <v>1849.9989999999998</v>
      </c>
      <c r="E187" s="84">
        <f>'2019'!E187</f>
        <v>187.922</v>
      </c>
      <c r="F187" s="84">
        <f>'2019'!F187</f>
        <v>1913.156</v>
      </c>
      <c r="G187" s="84">
        <f>'2019'!G187</f>
        <v>3831.5660000000007</v>
      </c>
      <c r="H187" s="88">
        <f>'2019'!H187</f>
        <v>22616.951</v>
      </c>
      <c r="I187" s="87">
        <f aca="true" t="shared" si="42" ref="I187:N187">SUM(I188:I195)</f>
        <v>16113.776</v>
      </c>
      <c r="J187" s="19">
        <f t="shared" si="42"/>
        <v>1520.766</v>
      </c>
      <c r="K187" s="19">
        <f t="shared" si="42"/>
        <v>487.001</v>
      </c>
      <c r="L187" s="19">
        <f t="shared" si="42"/>
        <v>1312.531</v>
      </c>
      <c r="M187" s="19">
        <f t="shared" si="42"/>
        <v>7097.297999999999</v>
      </c>
      <c r="N187" s="52">
        <f t="shared" si="42"/>
        <v>26531.372</v>
      </c>
      <c r="O187" s="50">
        <f t="shared" si="37"/>
        <v>108.62882567075638</v>
      </c>
      <c r="P187" s="12">
        <f t="shared" si="38"/>
        <v>82.21621621621622</v>
      </c>
      <c r="Q187" s="12">
        <f>ROUND(K187,0)/ROUND(E187,0)*100</f>
        <v>259.0425531914894</v>
      </c>
      <c r="R187" s="12">
        <f t="shared" si="35"/>
        <v>68.63565081024568</v>
      </c>
      <c r="S187" s="12">
        <f t="shared" si="35"/>
        <v>185.2035490605428</v>
      </c>
      <c r="T187" s="13">
        <f t="shared" si="35"/>
        <v>117.30556660918778</v>
      </c>
    </row>
    <row r="188" spans="1:20" ht="12.75" hidden="1">
      <c r="A188" s="5" t="s">
        <v>193</v>
      </c>
      <c r="B188" s="34" t="s">
        <v>460</v>
      </c>
      <c r="C188" s="45">
        <f>'2019'!C188</f>
        <v>2038.172</v>
      </c>
      <c r="D188" s="6">
        <f>'2019'!D188</f>
        <v>163.506</v>
      </c>
      <c r="E188" s="6">
        <f>'2019'!E188</f>
        <v>186.183</v>
      </c>
      <c r="F188" s="6">
        <f>'2019'!F188</f>
        <v>79.344</v>
      </c>
      <c r="G188" s="6">
        <f>'2019'!G188</f>
        <v>630.9780000000001</v>
      </c>
      <c r="H188" s="46">
        <f>'2019'!H188</f>
        <v>3098.183</v>
      </c>
      <c r="I188" s="45">
        <v>2304.163</v>
      </c>
      <c r="J188" s="6">
        <v>172.397</v>
      </c>
      <c r="K188" s="6">
        <v>315.234</v>
      </c>
      <c r="L188" s="6">
        <v>40.659</v>
      </c>
      <c r="M188" s="7">
        <f aca="true" t="shared" si="43" ref="M188:M195">N188-I188-J188-K188-L188</f>
        <v>1970.158</v>
      </c>
      <c r="N188" s="46">
        <v>4802.611</v>
      </c>
      <c r="O188" s="47">
        <f t="shared" si="37"/>
        <v>113.05201177625123</v>
      </c>
      <c r="P188" s="31">
        <f t="shared" si="38"/>
        <v>104.8780487804878</v>
      </c>
      <c r="Q188" s="31">
        <f>ROUND(K188,0)/ROUND(E188,0)*100</f>
        <v>169.35483870967744</v>
      </c>
      <c r="R188" s="31">
        <f t="shared" si="35"/>
        <v>51.89873417721519</v>
      </c>
      <c r="S188" s="31">
        <f t="shared" si="35"/>
        <v>312.202852614897</v>
      </c>
      <c r="T188" s="32">
        <f t="shared" si="35"/>
        <v>155.0355067785668</v>
      </c>
    </row>
    <row r="189" spans="1:20" ht="12.75" hidden="1">
      <c r="A189" s="5" t="s">
        <v>194</v>
      </c>
      <c r="B189" s="34" t="s">
        <v>461</v>
      </c>
      <c r="C189" s="45">
        <f>'2019'!C189</f>
        <v>2696.255</v>
      </c>
      <c r="D189" s="6">
        <f>'2019'!D189</f>
        <v>183.314</v>
      </c>
      <c r="E189" s="6">
        <f>'2019'!E189</f>
        <v>0</v>
      </c>
      <c r="F189" s="6">
        <f>'2019'!F189</f>
        <v>0</v>
      </c>
      <c r="G189" s="6">
        <f>'2019'!G189</f>
        <v>948.4439999999998</v>
      </c>
      <c r="H189" s="46">
        <f>'2019'!H189</f>
        <v>3828.013</v>
      </c>
      <c r="I189" s="45">
        <v>2512.906</v>
      </c>
      <c r="J189" s="6">
        <v>122.189</v>
      </c>
      <c r="K189" s="6">
        <v>166.479</v>
      </c>
      <c r="L189" s="6">
        <v>777.945</v>
      </c>
      <c r="M189" s="7">
        <f t="shared" si="43"/>
        <v>467.52099999999984</v>
      </c>
      <c r="N189" s="46">
        <v>4047.04</v>
      </c>
      <c r="O189" s="47">
        <f t="shared" si="37"/>
        <v>93.21216617210682</v>
      </c>
      <c r="P189" s="31">
        <f t="shared" si="38"/>
        <v>66.66666666666666</v>
      </c>
      <c r="Q189" s="31"/>
      <c r="R189" s="31"/>
      <c r="S189" s="31">
        <f t="shared" si="35"/>
        <v>49.36708860759494</v>
      </c>
      <c r="T189" s="32">
        <f t="shared" si="35"/>
        <v>105.72100313479625</v>
      </c>
    </row>
    <row r="190" spans="1:20" ht="12.75" hidden="1">
      <c r="A190" s="5" t="s">
        <v>195</v>
      </c>
      <c r="B190" s="34" t="s">
        <v>462</v>
      </c>
      <c r="C190" s="45">
        <f>'2019'!C190</f>
        <v>1510.7199999999998</v>
      </c>
      <c r="D190" s="6">
        <f>'2019'!D190</f>
        <v>196.835</v>
      </c>
      <c r="E190" s="6">
        <f>'2019'!E190</f>
        <v>1.739</v>
      </c>
      <c r="F190" s="6">
        <f>'2019'!F190</f>
        <v>0</v>
      </c>
      <c r="G190" s="6">
        <f>'2019'!G190</f>
        <v>507.39100000000013</v>
      </c>
      <c r="H190" s="46">
        <f>'2019'!H190</f>
        <v>2216.685</v>
      </c>
      <c r="I190" s="45">
        <v>1608.255</v>
      </c>
      <c r="J190" s="6">
        <v>90.809</v>
      </c>
      <c r="K190" s="6">
        <v>0</v>
      </c>
      <c r="L190" s="6">
        <v>0</v>
      </c>
      <c r="M190" s="7">
        <f t="shared" si="43"/>
        <v>848.2549999999999</v>
      </c>
      <c r="N190" s="46">
        <v>2547.319</v>
      </c>
      <c r="O190" s="47">
        <f t="shared" si="37"/>
        <v>106.41958967571145</v>
      </c>
      <c r="P190" s="31">
        <f t="shared" si="38"/>
        <v>46.192893401015226</v>
      </c>
      <c r="Q190" s="31">
        <f>ROUND(K190,0)/ROUND(E190,0)*100</f>
        <v>0</v>
      </c>
      <c r="R190" s="31"/>
      <c r="S190" s="31">
        <f t="shared" si="35"/>
        <v>167.25838264299804</v>
      </c>
      <c r="T190" s="32">
        <f t="shared" si="35"/>
        <v>114.8849797023004</v>
      </c>
    </row>
    <row r="191" spans="1:20" ht="12.75" hidden="1">
      <c r="A191" s="5" t="s">
        <v>196</v>
      </c>
      <c r="B191" s="34" t="s">
        <v>463</v>
      </c>
      <c r="C191" s="45">
        <f>'2019'!C191</f>
        <v>1897.366</v>
      </c>
      <c r="D191" s="6">
        <f>'2019'!D191</f>
        <v>301.394</v>
      </c>
      <c r="E191" s="6">
        <f>'2019'!E191</f>
        <v>0</v>
      </c>
      <c r="F191" s="6">
        <f>'2019'!F191</f>
        <v>175.613</v>
      </c>
      <c r="G191" s="6">
        <f>'2019'!G191</f>
        <v>136.38700000000023</v>
      </c>
      <c r="H191" s="46">
        <f>'2019'!H191</f>
        <v>2510.76</v>
      </c>
      <c r="I191" s="45">
        <v>2352.013</v>
      </c>
      <c r="J191" s="6">
        <v>376.539</v>
      </c>
      <c r="K191" s="6">
        <v>0</v>
      </c>
      <c r="L191" s="6">
        <v>0</v>
      </c>
      <c r="M191" s="7">
        <f t="shared" si="43"/>
        <v>1578.577</v>
      </c>
      <c r="N191" s="46">
        <v>4307.129</v>
      </c>
      <c r="O191" s="47">
        <f t="shared" si="37"/>
        <v>123.98523985239854</v>
      </c>
      <c r="P191" s="31">
        <f t="shared" si="38"/>
        <v>125.24916943521596</v>
      </c>
      <c r="Q191" s="31"/>
      <c r="R191" s="31">
        <f t="shared" si="35"/>
        <v>0</v>
      </c>
      <c r="S191" s="31">
        <f t="shared" si="35"/>
        <v>1161.0294117647059</v>
      </c>
      <c r="T191" s="32">
        <f t="shared" si="35"/>
        <v>171.52528872958982</v>
      </c>
    </row>
    <row r="192" spans="1:20" ht="12.75" hidden="1">
      <c r="A192" s="5" t="s">
        <v>197</v>
      </c>
      <c r="B192" s="34" t="s">
        <v>464</v>
      </c>
      <c r="C192" s="45">
        <f>'2019'!C192</f>
        <v>1765.501</v>
      </c>
      <c r="D192" s="6">
        <f>'2019'!D192</f>
        <v>155.203</v>
      </c>
      <c r="E192" s="6">
        <f>'2019'!E192</f>
        <v>0</v>
      </c>
      <c r="F192" s="6">
        <f>'2019'!F192</f>
        <v>29.618</v>
      </c>
      <c r="G192" s="6">
        <f>'2019'!G192</f>
        <v>577.0859999999999</v>
      </c>
      <c r="H192" s="46">
        <f>'2019'!H192</f>
        <v>2527.408</v>
      </c>
      <c r="I192" s="45">
        <v>1909.9070000000002</v>
      </c>
      <c r="J192" s="6">
        <v>148.273</v>
      </c>
      <c r="K192" s="6">
        <v>0</v>
      </c>
      <c r="L192" s="6">
        <v>0</v>
      </c>
      <c r="M192" s="7">
        <f t="shared" si="43"/>
        <v>561.3259999999997</v>
      </c>
      <c r="N192" s="46">
        <v>2619.506</v>
      </c>
      <c r="O192" s="47">
        <f t="shared" si="37"/>
        <v>108.15402038505096</v>
      </c>
      <c r="P192" s="31">
        <f t="shared" si="38"/>
        <v>95.48387096774194</v>
      </c>
      <c r="Q192" s="31"/>
      <c r="R192" s="31">
        <f t="shared" si="35"/>
        <v>0</v>
      </c>
      <c r="S192" s="31">
        <f t="shared" si="35"/>
        <v>97.22703639514731</v>
      </c>
      <c r="T192" s="32">
        <f t="shared" si="35"/>
        <v>103.6802532647408</v>
      </c>
    </row>
    <row r="193" spans="1:20" ht="12.75" hidden="1">
      <c r="A193" s="5" t="s">
        <v>198</v>
      </c>
      <c r="B193" s="34" t="s">
        <v>465</v>
      </c>
      <c r="C193" s="45">
        <f>'2019'!C193</f>
        <v>1458.721</v>
      </c>
      <c r="D193" s="6">
        <f>'2019'!D193</f>
        <v>346.962</v>
      </c>
      <c r="E193" s="6">
        <f>'2019'!E193</f>
        <v>0</v>
      </c>
      <c r="F193" s="6">
        <f>'2019'!F193</f>
        <v>300</v>
      </c>
      <c r="G193" s="6">
        <f>'2019'!G193</f>
        <v>455.297</v>
      </c>
      <c r="H193" s="46">
        <f>'2019'!H193</f>
        <v>2560.98</v>
      </c>
      <c r="I193" s="45">
        <v>1639.169</v>
      </c>
      <c r="J193" s="6">
        <v>275.621</v>
      </c>
      <c r="K193" s="6">
        <v>0</v>
      </c>
      <c r="L193" s="6">
        <v>0</v>
      </c>
      <c r="M193" s="7">
        <f t="shared" si="43"/>
        <v>829.4909999999999</v>
      </c>
      <c r="N193" s="46">
        <v>2744.281</v>
      </c>
      <c r="O193" s="47">
        <f t="shared" si="37"/>
        <v>112.33721727210417</v>
      </c>
      <c r="P193" s="31">
        <f t="shared" si="38"/>
        <v>79.53890489913545</v>
      </c>
      <c r="Q193" s="31"/>
      <c r="R193" s="31">
        <f t="shared" si="35"/>
        <v>0</v>
      </c>
      <c r="S193" s="31">
        <f t="shared" si="35"/>
        <v>182.1978021978022</v>
      </c>
      <c r="T193" s="32">
        <f t="shared" si="35"/>
        <v>107.14564623194065</v>
      </c>
    </row>
    <row r="194" spans="1:20" ht="12.75" hidden="1">
      <c r="A194" s="5" t="s">
        <v>199</v>
      </c>
      <c r="B194" s="34" t="s">
        <v>466</v>
      </c>
      <c r="C194" s="45">
        <f>'2019'!C194</f>
        <v>1130.625</v>
      </c>
      <c r="D194" s="6">
        <f>'2019'!D194</f>
        <v>87.924</v>
      </c>
      <c r="E194" s="6">
        <f>'2019'!E194</f>
        <v>0</v>
      </c>
      <c r="F194" s="6">
        <f>'2019'!F194</f>
        <v>2.25</v>
      </c>
      <c r="G194" s="6">
        <f>'2019'!G194</f>
        <v>254.51</v>
      </c>
      <c r="H194" s="46">
        <f>'2019'!H194</f>
        <v>1475.309</v>
      </c>
      <c r="I194" s="45">
        <v>1248.0140000000001</v>
      </c>
      <c r="J194" s="6">
        <v>81.477</v>
      </c>
      <c r="K194" s="6">
        <v>0</v>
      </c>
      <c r="L194" s="6">
        <v>0</v>
      </c>
      <c r="M194" s="7">
        <f t="shared" si="43"/>
        <v>207.5789999999998</v>
      </c>
      <c r="N194" s="46">
        <v>1537.07</v>
      </c>
      <c r="O194" s="47">
        <f t="shared" si="37"/>
        <v>110.34482758620689</v>
      </c>
      <c r="P194" s="31">
        <f t="shared" si="38"/>
        <v>92.04545454545455</v>
      </c>
      <c r="Q194" s="31"/>
      <c r="R194" s="31">
        <f t="shared" si="35"/>
        <v>0</v>
      </c>
      <c r="S194" s="31">
        <f t="shared" si="35"/>
        <v>81.56862745098039</v>
      </c>
      <c r="T194" s="32">
        <f t="shared" si="35"/>
        <v>104.20338983050847</v>
      </c>
    </row>
    <row r="195" spans="1:20" ht="12.75" hidden="1">
      <c r="A195" s="5" t="s">
        <v>200</v>
      </c>
      <c r="B195" s="34" t="s">
        <v>467</v>
      </c>
      <c r="C195" s="45">
        <f>'2019'!C195</f>
        <v>2336.948</v>
      </c>
      <c r="D195" s="6">
        <f>'2019'!D195</f>
        <v>414.861</v>
      </c>
      <c r="E195" s="6">
        <f>'2019'!E195</f>
        <v>0</v>
      </c>
      <c r="F195" s="6">
        <f>'2019'!F195</f>
        <v>1326.331</v>
      </c>
      <c r="G195" s="6">
        <f>'2019'!G195</f>
        <v>321.47300000000064</v>
      </c>
      <c r="H195" s="46">
        <f>'2019'!H195</f>
        <v>4399.613</v>
      </c>
      <c r="I195" s="45">
        <v>2539.349</v>
      </c>
      <c r="J195" s="6">
        <v>253.461</v>
      </c>
      <c r="K195" s="6">
        <v>5.288</v>
      </c>
      <c r="L195" s="6">
        <v>493.927</v>
      </c>
      <c r="M195" s="7">
        <f t="shared" si="43"/>
        <v>634.391</v>
      </c>
      <c r="N195" s="46">
        <v>3926.416</v>
      </c>
      <c r="O195" s="47">
        <f t="shared" si="37"/>
        <v>108.64356011981174</v>
      </c>
      <c r="P195" s="31">
        <f t="shared" si="38"/>
        <v>60.96385542168675</v>
      </c>
      <c r="Q195" s="31"/>
      <c r="R195" s="31">
        <f t="shared" si="35"/>
        <v>37.254901960784316</v>
      </c>
      <c r="S195" s="31">
        <f t="shared" si="35"/>
        <v>197.50778816199377</v>
      </c>
      <c r="T195" s="32">
        <f t="shared" si="35"/>
        <v>89.22727272727272</v>
      </c>
    </row>
    <row r="196" spans="1:20" ht="12.75" hidden="1">
      <c r="A196" s="4">
        <v>14</v>
      </c>
      <c r="B196" s="18" t="s">
        <v>468</v>
      </c>
      <c r="C196" s="87">
        <f>'2019'!C196</f>
        <v>15979.87</v>
      </c>
      <c r="D196" s="84">
        <f>'2019'!D196</f>
        <v>1321.1249999999998</v>
      </c>
      <c r="E196" s="84">
        <f>'2019'!E196</f>
        <v>323.9</v>
      </c>
      <c r="F196" s="84">
        <f>'2019'!F196</f>
        <v>5148.8460000000005</v>
      </c>
      <c r="G196" s="84">
        <f>'2019'!G196</f>
        <v>6249.459</v>
      </c>
      <c r="H196" s="88">
        <f>'2019'!H196</f>
        <v>29023.2</v>
      </c>
      <c r="I196" s="87">
        <f aca="true" t="shared" si="44" ref="I196:N196">SUM(I197:I203)</f>
        <v>16658.896999999997</v>
      </c>
      <c r="J196" s="19">
        <f t="shared" si="44"/>
        <v>1630.05</v>
      </c>
      <c r="K196" s="19">
        <f t="shared" si="44"/>
        <v>539.764</v>
      </c>
      <c r="L196" s="19">
        <f t="shared" si="44"/>
        <v>504.472</v>
      </c>
      <c r="M196" s="19">
        <f t="shared" si="44"/>
        <v>7886.262</v>
      </c>
      <c r="N196" s="52">
        <f t="shared" si="44"/>
        <v>27219.445</v>
      </c>
      <c r="O196" s="50">
        <f t="shared" si="37"/>
        <v>104.24906132665832</v>
      </c>
      <c r="P196" s="12">
        <f t="shared" si="38"/>
        <v>123.39137017411052</v>
      </c>
      <c r="Q196" s="12">
        <f>ROUND(K196,0)/ROUND(E196,0)*100</f>
        <v>166.66666666666669</v>
      </c>
      <c r="R196" s="12">
        <f t="shared" si="35"/>
        <v>9.788308409399884</v>
      </c>
      <c r="S196" s="12">
        <f t="shared" si="35"/>
        <v>126.1961913906225</v>
      </c>
      <c r="T196" s="13">
        <f t="shared" si="35"/>
        <v>93.78424008544947</v>
      </c>
    </row>
    <row r="197" spans="1:20" ht="12.75" hidden="1">
      <c r="A197" s="5" t="s">
        <v>201</v>
      </c>
      <c r="B197" s="34" t="s">
        <v>469</v>
      </c>
      <c r="C197" s="45">
        <f>'2019'!C197</f>
        <v>2161.574</v>
      </c>
      <c r="D197" s="6">
        <f>'2019'!D197</f>
        <v>265.804</v>
      </c>
      <c r="E197" s="6">
        <f>'2019'!E197</f>
        <v>0</v>
      </c>
      <c r="F197" s="6">
        <f>'2019'!F197</f>
        <v>4968.255</v>
      </c>
      <c r="G197" s="6">
        <f>'2019'!G197</f>
        <v>544.8519999999999</v>
      </c>
      <c r="H197" s="46">
        <f>'2019'!H197</f>
        <v>7940.485</v>
      </c>
      <c r="I197" s="45">
        <v>2002.162</v>
      </c>
      <c r="J197" s="6">
        <v>235.693</v>
      </c>
      <c r="K197" s="6">
        <v>160.126</v>
      </c>
      <c r="L197" s="6">
        <v>33.515</v>
      </c>
      <c r="M197" s="7">
        <f aca="true" t="shared" si="45" ref="M197:M203">N197-I197-J197-K197-L197</f>
        <v>637.718</v>
      </c>
      <c r="N197" s="46">
        <v>3069.214</v>
      </c>
      <c r="O197" s="47">
        <f t="shared" si="37"/>
        <v>92.59944495837188</v>
      </c>
      <c r="P197" s="31">
        <f t="shared" si="38"/>
        <v>88.7218045112782</v>
      </c>
      <c r="Q197" s="31"/>
      <c r="R197" s="31">
        <f t="shared" si="35"/>
        <v>0.6843800322061192</v>
      </c>
      <c r="S197" s="31">
        <f t="shared" si="35"/>
        <v>117.06422018348623</v>
      </c>
      <c r="T197" s="32">
        <f t="shared" si="35"/>
        <v>38.65239294710327</v>
      </c>
    </row>
    <row r="198" spans="1:20" ht="12.75" hidden="1">
      <c r="A198" s="5" t="s">
        <v>202</v>
      </c>
      <c r="B198" s="34" t="s">
        <v>470</v>
      </c>
      <c r="C198" s="45">
        <f>'2019'!C198</f>
        <v>1881.9229999999998</v>
      </c>
      <c r="D198" s="6">
        <f>'2019'!D198</f>
        <v>108.564</v>
      </c>
      <c r="E198" s="6">
        <f>'2019'!E198</f>
        <v>0</v>
      </c>
      <c r="F198" s="6">
        <f>'2019'!F198</f>
        <v>29.111</v>
      </c>
      <c r="G198" s="6">
        <f>'2019'!G198</f>
        <v>661.6260000000004</v>
      </c>
      <c r="H198" s="46">
        <f>'2019'!H198</f>
        <v>2681.224</v>
      </c>
      <c r="I198" s="45">
        <v>2088.433</v>
      </c>
      <c r="J198" s="6">
        <v>99.375</v>
      </c>
      <c r="K198" s="6">
        <v>0</v>
      </c>
      <c r="L198" s="6">
        <v>0</v>
      </c>
      <c r="M198" s="7">
        <f t="shared" si="45"/>
        <v>1007.4560000000001</v>
      </c>
      <c r="N198" s="46">
        <v>3195.264</v>
      </c>
      <c r="O198" s="47">
        <f t="shared" si="37"/>
        <v>110.94580233793836</v>
      </c>
      <c r="P198" s="31">
        <f t="shared" si="38"/>
        <v>90.82568807339449</v>
      </c>
      <c r="Q198" s="31"/>
      <c r="R198" s="31">
        <f t="shared" si="35"/>
        <v>0</v>
      </c>
      <c r="S198" s="31">
        <f t="shared" si="35"/>
        <v>152.11480362537765</v>
      </c>
      <c r="T198" s="32">
        <f t="shared" si="35"/>
        <v>119.17195076464007</v>
      </c>
    </row>
    <row r="199" spans="1:20" ht="12.75" hidden="1">
      <c r="A199" s="5" t="s">
        <v>203</v>
      </c>
      <c r="B199" s="34" t="s">
        <v>471</v>
      </c>
      <c r="C199" s="45">
        <f>'2019'!C199</f>
        <v>3306.605</v>
      </c>
      <c r="D199" s="6">
        <f>'2019'!D199</f>
        <v>335.589</v>
      </c>
      <c r="E199" s="6">
        <f>'2019'!E199</f>
        <v>0</v>
      </c>
      <c r="F199" s="6">
        <f>'2019'!F199</f>
        <v>0</v>
      </c>
      <c r="G199" s="6">
        <f>'2019'!G199</f>
        <v>1517.8399999999997</v>
      </c>
      <c r="H199" s="46">
        <f>'2019'!H199</f>
        <v>5160.034</v>
      </c>
      <c r="I199" s="45">
        <v>3426.3379999999997</v>
      </c>
      <c r="J199" s="6">
        <v>534.529</v>
      </c>
      <c r="K199" s="6">
        <v>25.361</v>
      </c>
      <c r="L199" s="6">
        <v>68.6</v>
      </c>
      <c r="M199" s="7">
        <f t="shared" si="45"/>
        <v>2980.2310000000007</v>
      </c>
      <c r="N199" s="46">
        <v>7035.059</v>
      </c>
      <c r="O199" s="47">
        <f t="shared" si="37"/>
        <v>103.59842757786512</v>
      </c>
      <c r="P199" s="31">
        <f t="shared" si="38"/>
        <v>159.22619047619045</v>
      </c>
      <c r="Q199" s="31"/>
      <c r="R199" s="31"/>
      <c r="S199" s="31">
        <f t="shared" si="35"/>
        <v>196.31093544137022</v>
      </c>
      <c r="T199" s="32">
        <f t="shared" si="35"/>
        <v>136.3372093023256</v>
      </c>
    </row>
    <row r="200" spans="1:20" ht="12.75" hidden="1">
      <c r="A200" s="5" t="s">
        <v>204</v>
      </c>
      <c r="B200" s="34" t="s">
        <v>472</v>
      </c>
      <c r="C200" s="45">
        <f>'2019'!C200</f>
        <v>1676.39</v>
      </c>
      <c r="D200" s="6">
        <f>'2019'!D200</f>
        <v>45.512</v>
      </c>
      <c r="E200" s="6">
        <f>'2019'!E200</f>
        <v>138.992</v>
      </c>
      <c r="F200" s="6">
        <f>'2019'!F200</f>
        <v>31.9</v>
      </c>
      <c r="G200" s="6">
        <f>'2019'!G200</f>
        <v>421.35400000000016</v>
      </c>
      <c r="H200" s="46">
        <f>'2019'!H200</f>
        <v>2314.148</v>
      </c>
      <c r="I200" s="45">
        <v>1827.382</v>
      </c>
      <c r="J200" s="6">
        <v>50.406</v>
      </c>
      <c r="K200" s="6">
        <v>163.794</v>
      </c>
      <c r="L200" s="6">
        <v>0</v>
      </c>
      <c r="M200" s="7">
        <f t="shared" si="45"/>
        <v>470.0869999999999</v>
      </c>
      <c r="N200" s="46">
        <v>2511.669</v>
      </c>
      <c r="O200" s="47">
        <f t="shared" si="37"/>
        <v>109.00954653937947</v>
      </c>
      <c r="P200" s="31">
        <f t="shared" si="38"/>
        <v>108.69565217391303</v>
      </c>
      <c r="Q200" s="31">
        <f>ROUND(K200,0)/ROUND(E200,0)*100</f>
        <v>117.98561151079137</v>
      </c>
      <c r="R200" s="31">
        <f t="shared" si="35"/>
        <v>0</v>
      </c>
      <c r="S200" s="31">
        <f t="shared" si="35"/>
        <v>111.63895486935867</v>
      </c>
      <c r="T200" s="32">
        <f t="shared" si="35"/>
        <v>108.55661192739845</v>
      </c>
    </row>
    <row r="201" spans="1:20" ht="12.75" hidden="1">
      <c r="A201" s="5" t="s">
        <v>205</v>
      </c>
      <c r="B201" s="34" t="s">
        <v>473</v>
      </c>
      <c r="C201" s="45">
        <f>'2019'!C201</f>
        <v>1688.21</v>
      </c>
      <c r="D201" s="6">
        <f>'2019'!D201</f>
        <v>65.868</v>
      </c>
      <c r="E201" s="6">
        <f>'2019'!E201</f>
        <v>0</v>
      </c>
      <c r="F201" s="6">
        <f>'2019'!F201</f>
        <v>34.85</v>
      </c>
      <c r="G201" s="6">
        <f>'2019'!G201</f>
        <v>184.4209999999999</v>
      </c>
      <c r="H201" s="46">
        <f>'2019'!H201</f>
        <v>1973.349</v>
      </c>
      <c r="I201" s="45">
        <v>1989.0749999999998</v>
      </c>
      <c r="J201" s="6">
        <v>76.767</v>
      </c>
      <c r="K201" s="6">
        <v>0</v>
      </c>
      <c r="L201" s="6">
        <v>5</v>
      </c>
      <c r="M201" s="7">
        <f t="shared" si="45"/>
        <v>337.9970000000001</v>
      </c>
      <c r="N201" s="46">
        <v>2408.839</v>
      </c>
      <c r="O201" s="47">
        <f t="shared" si="37"/>
        <v>117.83175355450237</v>
      </c>
      <c r="P201" s="31">
        <f t="shared" si="38"/>
        <v>116.66666666666667</v>
      </c>
      <c r="Q201" s="31"/>
      <c r="R201" s="31">
        <f t="shared" si="35"/>
        <v>14.285714285714285</v>
      </c>
      <c r="S201" s="31">
        <f t="shared" si="35"/>
        <v>183.69565217391303</v>
      </c>
      <c r="T201" s="32">
        <f t="shared" si="35"/>
        <v>122.09832742017232</v>
      </c>
    </row>
    <row r="202" spans="1:20" ht="12.75" hidden="1">
      <c r="A202" s="5" t="s">
        <v>206</v>
      </c>
      <c r="B202" s="34" t="s">
        <v>474</v>
      </c>
      <c r="C202" s="45">
        <f>'2019'!C202</f>
        <v>3046.587</v>
      </c>
      <c r="D202" s="6">
        <f>'2019'!D202</f>
        <v>302.936</v>
      </c>
      <c r="E202" s="6">
        <f>'2019'!E202</f>
        <v>184.908</v>
      </c>
      <c r="F202" s="6">
        <f>'2019'!F202</f>
        <v>2.268</v>
      </c>
      <c r="G202" s="6">
        <f>'2019'!G202</f>
        <v>1861.9339999999997</v>
      </c>
      <c r="H202" s="46">
        <f>'2019'!H202</f>
        <v>5398.633</v>
      </c>
      <c r="I202" s="45">
        <v>3109.57</v>
      </c>
      <c r="J202" s="6">
        <v>379.809</v>
      </c>
      <c r="K202" s="6">
        <v>190.483</v>
      </c>
      <c r="L202" s="6">
        <v>169.42</v>
      </c>
      <c r="M202" s="7">
        <f t="shared" si="45"/>
        <v>1560.8319999999994</v>
      </c>
      <c r="N202" s="46">
        <v>5410.114</v>
      </c>
      <c r="O202" s="47">
        <f t="shared" si="37"/>
        <v>102.06760748276993</v>
      </c>
      <c r="P202" s="31">
        <f t="shared" si="38"/>
        <v>125.41254125412541</v>
      </c>
      <c r="Q202" s="31">
        <f>ROUND(K202,0)/ROUND(E202,0)*100</f>
        <v>102.7027027027027</v>
      </c>
      <c r="R202" s="31">
        <f t="shared" si="35"/>
        <v>8450</v>
      </c>
      <c r="S202" s="31">
        <f t="shared" si="35"/>
        <v>83.83458646616542</v>
      </c>
      <c r="T202" s="32">
        <f t="shared" si="35"/>
        <v>100.20374143359882</v>
      </c>
    </row>
    <row r="203" spans="1:20" ht="12.75" hidden="1">
      <c r="A203" s="5" t="s">
        <v>207</v>
      </c>
      <c r="B203" s="34" t="s">
        <v>475</v>
      </c>
      <c r="C203" s="45">
        <f>'2019'!C203</f>
        <v>2218.581</v>
      </c>
      <c r="D203" s="6">
        <f>'2019'!D203</f>
        <v>196.852</v>
      </c>
      <c r="E203" s="6">
        <f>'2019'!E203</f>
        <v>0</v>
      </c>
      <c r="F203" s="6">
        <f>'2019'!F203</f>
        <v>82.462</v>
      </c>
      <c r="G203" s="6">
        <f>'2019'!G203</f>
        <v>1057.432</v>
      </c>
      <c r="H203" s="46">
        <f>'2019'!H203</f>
        <v>3555.327</v>
      </c>
      <c r="I203" s="45">
        <v>2215.937</v>
      </c>
      <c r="J203" s="6">
        <v>253.471</v>
      </c>
      <c r="K203" s="6">
        <v>0</v>
      </c>
      <c r="L203" s="6">
        <v>227.937</v>
      </c>
      <c r="M203" s="7">
        <f t="shared" si="45"/>
        <v>891.9410000000001</v>
      </c>
      <c r="N203" s="46">
        <v>3589.286</v>
      </c>
      <c r="O203" s="47">
        <f t="shared" si="37"/>
        <v>99.86480396575034</v>
      </c>
      <c r="P203" s="31">
        <f t="shared" si="38"/>
        <v>128.4263959390863</v>
      </c>
      <c r="Q203" s="31"/>
      <c r="R203" s="31">
        <f t="shared" si="35"/>
        <v>278.04878048780483</v>
      </c>
      <c r="S203" s="31">
        <f t="shared" si="35"/>
        <v>84.38978240302744</v>
      </c>
      <c r="T203" s="32">
        <f t="shared" si="35"/>
        <v>100.9563994374121</v>
      </c>
    </row>
    <row r="204" spans="1:20" ht="12.75" hidden="1">
      <c r="A204" s="4">
        <v>15</v>
      </c>
      <c r="B204" s="18" t="s">
        <v>476</v>
      </c>
      <c r="C204" s="87">
        <f>'2019'!C204</f>
        <v>20594.380000000005</v>
      </c>
      <c r="D204" s="84">
        <f>'2019'!D204</f>
        <v>2619.438</v>
      </c>
      <c r="E204" s="84">
        <f>'2019'!E204</f>
        <v>2410.288</v>
      </c>
      <c r="F204" s="84">
        <f>'2019'!F204</f>
        <v>1355.7559999999999</v>
      </c>
      <c r="G204" s="84">
        <f>'2019'!G204</f>
        <v>17049.824999999997</v>
      </c>
      <c r="H204" s="88">
        <f>'2019'!H204</f>
        <v>44029.687</v>
      </c>
      <c r="I204" s="87">
        <f aca="true" t="shared" si="46" ref="I204:N204">SUM(I205:I214)</f>
        <v>19453.813</v>
      </c>
      <c r="J204" s="19">
        <f t="shared" si="46"/>
        <v>2824.8860000000004</v>
      </c>
      <c r="K204" s="19">
        <f t="shared" si="46"/>
        <v>2349.342</v>
      </c>
      <c r="L204" s="19">
        <f t="shared" si="46"/>
        <v>699.086</v>
      </c>
      <c r="M204" s="19">
        <f t="shared" si="46"/>
        <v>20819.156000000003</v>
      </c>
      <c r="N204" s="52">
        <f t="shared" si="46"/>
        <v>46146.282999999996</v>
      </c>
      <c r="O204" s="50">
        <f aca="true" t="shared" si="47" ref="O204:O228">ROUND(I204,0)/ROUND(C204,0)*100</f>
        <v>94.46440710886665</v>
      </c>
      <c r="P204" s="12">
        <f aca="true" t="shared" si="48" ref="P204:P228">ROUND(J204,0)/ROUND(D204,0)*100</f>
        <v>107.86559755631922</v>
      </c>
      <c r="Q204" s="12">
        <f aca="true" t="shared" si="49" ref="Q204:Q216">ROUND(K204,0)/ROUND(E204,0)*100</f>
        <v>97.4688796680498</v>
      </c>
      <c r="R204" s="12">
        <f t="shared" si="35"/>
        <v>51.54867256637168</v>
      </c>
      <c r="S204" s="12">
        <f t="shared" si="35"/>
        <v>122.10557184750732</v>
      </c>
      <c r="T204" s="13">
        <f t="shared" si="35"/>
        <v>104.80581421757893</v>
      </c>
    </row>
    <row r="205" spans="1:20" ht="12.75" hidden="1">
      <c r="A205" s="5" t="s">
        <v>208</v>
      </c>
      <c r="B205" s="34" t="s">
        <v>477</v>
      </c>
      <c r="C205" s="45">
        <f>'2019'!C205</f>
        <v>2333.844</v>
      </c>
      <c r="D205" s="6">
        <f>'2019'!D205</f>
        <v>533.641</v>
      </c>
      <c r="E205" s="6">
        <f>'2019'!E205</f>
        <v>567.37</v>
      </c>
      <c r="F205" s="6">
        <f>'2019'!F205</f>
        <v>10.4</v>
      </c>
      <c r="G205" s="6">
        <f>'2019'!G205</f>
        <v>6309.657000000001</v>
      </c>
      <c r="H205" s="46">
        <f>'2019'!H205</f>
        <v>9754.912</v>
      </c>
      <c r="I205" s="45">
        <v>2325.1369999999997</v>
      </c>
      <c r="J205" s="6">
        <v>590.49</v>
      </c>
      <c r="K205" s="6">
        <v>1029.466</v>
      </c>
      <c r="L205" s="6">
        <v>49.2</v>
      </c>
      <c r="M205" s="7">
        <f aca="true" t="shared" si="50" ref="M205:M214">N205-I205-J205-K205-L205</f>
        <v>4475.403000000001</v>
      </c>
      <c r="N205" s="46">
        <v>8469.696</v>
      </c>
      <c r="O205" s="47">
        <f t="shared" si="47"/>
        <v>99.61439588688947</v>
      </c>
      <c r="P205" s="31">
        <f t="shared" si="48"/>
        <v>110.48689138576779</v>
      </c>
      <c r="Q205" s="31">
        <f t="shared" si="49"/>
        <v>181.4814814814815</v>
      </c>
      <c r="R205" s="31">
        <f t="shared" si="35"/>
        <v>490.00000000000006</v>
      </c>
      <c r="S205" s="31">
        <f t="shared" si="35"/>
        <v>70.91917591125198</v>
      </c>
      <c r="T205" s="32">
        <f t="shared" si="35"/>
        <v>86.82726806765761</v>
      </c>
    </row>
    <row r="206" spans="1:20" ht="12.75" hidden="1">
      <c r="A206" s="5" t="s">
        <v>209</v>
      </c>
      <c r="B206" s="34" t="s">
        <v>478</v>
      </c>
      <c r="C206" s="45">
        <f>'2019'!C206</f>
        <v>1564.944</v>
      </c>
      <c r="D206" s="6">
        <f>'2019'!D206</f>
        <v>20.749</v>
      </c>
      <c r="E206" s="6">
        <f>'2019'!E206</f>
        <v>289.919</v>
      </c>
      <c r="F206" s="6">
        <f>'2019'!F206</f>
        <v>46.335</v>
      </c>
      <c r="G206" s="6">
        <f>'2019'!G206</f>
        <v>871.3550000000001</v>
      </c>
      <c r="H206" s="46">
        <f>'2019'!H206</f>
        <v>2793.302</v>
      </c>
      <c r="I206" s="45">
        <v>1603.883</v>
      </c>
      <c r="J206" s="6">
        <v>18.913</v>
      </c>
      <c r="K206" s="6">
        <v>138.627</v>
      </c>
      <c r="L206" s="6">
        <v>4.699</v>
      </c>
      <c r="M206" s="7">
        <f t="shared" si="50"/>
        <v>2516.949</v>
      </c>
      <c r="N206" s="46">
        <v>4283.071</v>
      </c>
      <c r="O206" s="47">
        <f t="shared" si="47"/>
        <v>102.49201277955271</v>
      </c>
      <c r="P206" s="31">
        <f t="shared" si="48"/>
        <v>90.47619047619048</v>
      </c>
      <c r="Q206" s="31">
        <f t="shared" si="49"/>
        <v>47.93103448275862</v>
      </c>
      <c r="R206" s="31">
        <f t="shared" si="35"/>
        <v>10.869565217391305</v>
      </c>
      <c r="S206" s="31">
        <f t="shared" si="35"/>
        <v>288.97818599311137</v>
      </c>
      <c r="T206" s="32">
        <f t="shared" si="35"/>
        <v>153.34765485141423</v>
      </c>
    </row>
    <row r="207" spans="1:20" ht="12.75" hidden="1">
      <c r="A207" s="5" t="s">
        <v>210</v>
      </c>
      <c r="B207" s="34" t="s">
        <v>479</v>
      </c>
      <c r="C207" s="45">
        <f>'2019'!C207</f>
        <v>2132.853</v>
      </c>
      <c r="D207" s="6">
        <f>'2019'!D207</f>
        <v>207.2</v>
      </c>
      <c r="E207" s="6">
        <f>'2019'!E207</f>
        <v>320.612</v>
      </c>
      <c r="F207" s="6">
        <f>'2019'!F207</f>
        <v>311.15</v>
      </c>
      <c r="G207" s="6">
        <f>'2019'!G207</f>
        <v>1526.9819999999995</v>
      </c>
      <c r="H207" s="46">
        <f>'2019'!H207</f>
        <v>4498.797</v>
      </c>
      <c r="I207" s="45">
        <v>1848.79</v>
      </c>
      <c r="J207" s="6">
        <v>311.394</v>
      </c>
      <c r="K207" s="6">
        <v>170.049</v>
      </c>
      <c r="L207" s="6">
        <v>19.84</v>
      </c>
      <c r="M207" s="7">
        <f t="shared" si="50"/>
        <v>2090.0469999999996</v>
      </c>
      <c r="N207" s="46">
        <v>4440.12</v>
      </c>
      <c r="O207" s="47">
        <f t="shared" si="47"/>
        <v>86.685419596812</v>
      </c>
      <c r="P207" s="31">
        <f t="shared" si="48"/>
        <v>150.2415458937198</v>
      </c>
      <c r="Q207" s="31">
        <f t="shared" si="49"/>
        <v>52.95950155763239</v>
      </c>
      <c r="R207" s="31">
        <f t="shared" si="35"/>
        <v>6.430868167202572</v>
      </c>
      <c r="S207" s="31">
        <f t="shared" si="35"/>
        <v>136.86967910936477</v>
      </c>
      <c r="T207" s="32">
        <f t="shared" si="35"/>
        <v>98.68859746610357</v>
      </c>
    </row>
    <row r="208" spans="1:20" ht="12.75" hidden="1">
      <c r="A208" s="5" t="s">
        <v>211</v>
      </c>
      <c r="B208" s="34" t="s">
        <v>480</v>
      </c>
      <c r="C208" s="45">
        <f>'2019'!C208+'2019'!C211</f>
        <v>3662.9809999999998</v>
      </c>
      <c r="D208" s="6">
        <f>'2019'!D208+'2019'!D211</f>
        <v>183.183</v>
      </c>
      <c r="E208" s="6">
        <f>'2019'!E208+'2019'!E211</f>
        <v>299.185</v>
      </c>
      <c r="F208" s="6">
        <f>'2019'!F208+'2019'!F211</f>
        <v>229.376</v>
      </c>
      <c r="G208" s="6">
        <f>'2019'!G208+'2019'!G211</f>
        <v>1211.808</v>
      </c>
      <c r="H208" s="46">
        <f>'2019'!H208+'2019'!H211</f>
        <v>5586.532999999999</v>
      </c>
      <c r="I208" s="45">
        <v>2864.578</v>
      </c>
      <c r="J208" s="6">
        <v>242.485</v>
      </c>
      <c r="K208" s="6">
        <v>218.689</v>
      </c>
      <c r="L208" s="6">
        <v>0</v>
      </c>
      <c r="M208" s="7">
        <f t="shared" si="50"/>
        <v>1100.6719999999998</v>
      </c>
      <c r="N208" s="46">
        <v>4426.424</v>
      </c>
      <c r="O208" s="47">
        <f t="shared" si="47"/>
        <v>78.21457821457821</v>
      </c>
      <c r="P208" s="31">
        <f t="shared" si="48"/>
        <v>132.24043715846994</v>
      </c>
      <c r="Q208" s="31">
        <f t="shared" si="49"/>
        <v>73.24414715719062</v>
      </c>
      <c r="R208" s="31">
        <f t="shared" si="35"/>
        <v>0</v>
      </c>
      <c r="S208" s="31">
        <f t="shared" si="35"/>
        <v>90.84158415841584</v>
      </c>
      <c r="T208" s="32">
        <f t="shared" si="35"/>
        <v>79.21961696796134</v>
      </c>
    </row>
    <row r="209" spans="1:20" ht="12.75" hidden="1">
      <c r="A209" s="5" t="s">
        <v>212</v>
      </c>
      <c r="B209" s="34" t="s">
        <v>481</v>
      </c>
      <c r="C209" s="45">
        <f>'2019'!C209</f>
        <v>1708.07</v>
      </c>
      <c r="D209" s="6">
        <f>'2019'!D209</f>
        <v>197.232</v>
      </c>
      <c r="E209" s="6">
        <f>'2019'!E209</f>
        <v>46.595</v>
      </c>
      <c r="F209" s="6">
        <f>'2019'!F209</f>
        <v>0</v>
      </c>
      <c r="G209" s="6">
        <f>'2019'!G209</f>
        <v>902.614</v>
      </c>
      <c r="H209" s="46">
        <f>'2019'!H209</f>
        <v>2854.511</v>
      </c>
      <c r="I209" s="45">
        <v>1720.3890000000001</v>
      </c>
      <c r="J209" s="6">
        <v>207.614</v>
      </c>
      <c r="K209" s="6">
        <v>168.845</v>
      </c>
      <c r="L209" s="6">
        <v>35.74</v>
      </c>
      <c r="M209" s="7">
        <f t="shared" si="50"/>
        <v>1080.6909999999998</v>
      </c>
      <c r="N209" s="46">
        <v>3213.279</v>
      </c>
      <c r="O209" s="47">
        <f t="shared" si="47"/>
        <v>100.70257611241217</v>
      </c>
      <c r="P209" s="31">
        <f t="shared" si="48"/>
        <v>105.58375634517768</v>
      </c>
      <c r="Q209" s="31">
        <f t="shared" si="49"/>
        <v>359.5744680851064</v>
      </c>
      <c r="R209" s="31"/>
      <c r="S209" s="31">
        <f t="shared" si="35"/>
        <v>119.71207087486158</v>
      </c>
      <c r="T209" s="32">
        <f t="shared" si="35"/>
        <v>112.53940455341507</v>
      </c>
    </row>
    <row r="210" spans="1:20" ht="12.75" hidden="1">
      <c r="A210" s="5" t="s">
        <v>213</v>
      </c>
      <c r="B210" s="34" t="s">
        <v>482</v>
      </c>
      <c r="C210" s="45">
        <f>'2019'!C210</f>
        <v>2141.8</v>
      </c>
      <c r="D210" s="6">
        <f>'2019'!D210</f>
        <v>432.573</v>
      </c>
      <c r="E210" s="6">
        <f>'2019'!E210</f>
        <v>322.43</v>
      </c>
      <c r="F210" s="6">
        <f>'2019'!F210</f>
        <v>100</v>
      </c>
      <c r="G210" s="6">
        <f>'2019'!G210</f>
        <v>1678.822</v>
      </c>
      <c r="H210" s="46">
        <f>'2019'!H210</f>
        <v>4675.625</v>
      </c>
      <c r="I210" s="45">
        <v>2048.388</v>
      </c>
      <c r="J210" s="6">
        <v>401.306</v>
      </c>
      <c r="K210" s="6">
        <v>208.352</v>
      </c>
      <c r="L210" s="6">
        <v>0</v>
      </c>
      <c r="M210" s="7">
        <f t="shared" si="50"/>
        <v>2098.448</v>
      </c>
      <c r="N210" s="46">
        <v>4756.494</v>
      </c>
      <c r="O210" s="47">
        <f t="shared" si="47"/>
        <v>95.61157796451914</v>
      </c>
      <c r="P210" s="31">
        <f t="shared" si="48"/>
        <v>92.60969976905312</v>
      </c>
      <c r="Q210" s="31">
        <f t="shared" si="49"/>
        <v>64.59627329192547</v>
      </c>
      <c r="R210" s="31">
        <f t="shared" si="35"/>
        <v>0</v>
      </c>
      <c r="S210" s="31">
        <f t="shared" si="35"/>
        <v>124.95533055390113</v>
      </c>
      <c r="T210" s="32">
        <f t="shared" si="35"/>
        <v>101.71086398631309</v>
      </c>
    </row>
    <row r="211" spans="1:20" ht="12.75" hidden="1">
      <c r="A211" s="5" t="s">
        <v>214</v>
      </c>
      <c r="B211" s="34" t="s">
        <v>484</v>
      </c>
      <c r="C211" s="45">
        <f>'2019'!C212</f>
        <v>1533.893</v>
      </c>
      <c r="D211" s="6">
        <f>'2019'!D212</f>
        <v>239.919</v>
      </c>
      <c r="E211" s="6">
        <f>'2019'!E212</f>
        <v>319.124</v>
      </c>
      <c r="F211" s="6">
        <f>'2019'!F212</f>
        <v>540</v>
      </c>
      <c r="G211" s="6">
        <f>'2019'!G212</f>
        <v>1215.7369999999999</v>
      </c>
      <c r="H211" s="46">
        <f>'2019'!H212</f>
        <v>3848.673</v>
      </c>
      <c r="I211" s="45">
        <v>1651.645</v>
      </c>
      <c r="J211" s="6">
        <v>249.48</v>
      </c>
      <c r="K211" s="6">
        <v>232.509</v>
      </c>
      <c r="L211" s="6">
        <v>39.889</v>
      </c>
      <c r="M211" s="7">
        <f t="shared" si="50"/>
        <v>2381.701</v>
      </c>
      <c r="N211" s="46">
        <v>4555.224</v>
      </c>
      <c r="O211" s="47">
        <f t="shared" si="47"/>
        <v>107.6923076923077</v>
      </c>
      <c r="P211" s="31">
        <f t="shared" si="48"/>
        <v>103.75000000000001</v>
      </c>
      <c r="Q211" s="31">
        <f t="shared" si="49"/>
        <v>73.04075235109718</v>
      </c>
      <c r="R211" s="31">
        <f t="shared" si="35"/>
        <v>7.4074074074074066</v>
      </c>
      <c r="S211" s="31">
        <f t="shared" si="35"/>
        <v>195.88815789473685</v>
      </c>
      <c r="T211" s="32">
        <f t="shared" si="35"/>
        <v>118.3424266043128</v>
      </c>
    </row>
    <row r="212" spans="1:20" ht="12.75" hidden="1">
      <c r="A212" s="5" t="s">
        <v>215</v>
      </c>
      <c r="B212" s="34" t="s">
        <v>485</v>
      </c>
      <c r="C212" s="45">
        <f>'2019'!C213</f>
        <v>1410.9959999999999</v>
      </c>
      <c r="D212" s="6">
        <f>'2019'!D213</f>
        <v>101.961</v>
      </c>
      <c r="E212" s="6">
        <f>'2019'!E213</f>
        <v>20.863</v>
      </c>
      <c r="F212" s="6">
        <f>'2019'!F213</f>
        <v>32</v>
      </c>
      <c r="G212" s="6">
        <f>'2019'!G213</f>
        <v>858.7010000000002</v>
      </c>
      <c r="H212" s="46">
        <f>'2019'!H213</f>
        <v>2424.521</v>
      </c>
      <c r="I212" s="45">
        <v>1335.7</v>
      </c>
      <c r="J212" s="6">
        <v>153.048</v>
      </c>
      <c r="K212" s="6">
        <v>17.469</v>
      </c>
      <c r="L212" s="6">
        <v>1.27</v>
      </c>
      <c r="M212" s="7">
        <f t="shared" si="50"/>
        <v>2368.0400000000004</v>
      </c>
      <c r="N212" s="46">
        <v>3875.527</v>
      </c>
      <c r="O212" s="47">
        <f t="shared" si="47"/>
        <v>94.68462083628633</v>
      </c>
      <c r="P212" s="31">
        <f t="shared" si="48"/>
        <v>150</v>
      </c>
      <c r="Q212" s="31">
        <f t="shared" si="49"/>
        <v>80.95238095238095</v>
      </c>
      <c r="R212" s="31">
        <f t="shared" si="35"/>
        <v>3.125</v>
      </c>
      <c r="S212" s="31">
        <f t="shared" si="35"/>
        <v>275.66938300349244</v>
      </c>
      <c r="T212" s="32">
        <f t="shared" si="35"/>
        <v>159.83505154639175</v>
      </c>
    </row>
    <row r="213" spans="1:20" ht="12.75" hidden="1">
      <c r="A213" s="5" t="s">
        <v>216</v>
      </c>
      <c r="B213" s="34" t="s">
        <v>486</v>
      </c>
      <c r="C213" s="45">
        <f>'2019'!C214</f>
        <v>2077.632</v>
      </c>
      <c r="D213" s="6">
        <f>'2019'!D214</f>
        <v>500.123</v>
      </c>
      <c r="E213" s="6">
        <f>'2019'!E214</f>
        <v>220</v>
      </c>
      <c r="F213" s="6">
        <f>'2019'!F214</f>
        <v>86.495</v>
      </c>
      <c r="G213" s="6">
        <f>'2019'!G214</f>
        <v>912.0399999999998</v>
      </c>
      <c r="H213" s="46">
        <f>'2019'!H214</f>
        <v>3796.29</v>
      </c>
      <c r="I213" s="45">
        <v>2305.797</v>
      </c>
      <c r="J213" s="6">
        <v>447.979</v>
      </c>
      <c r="K213" s="6">
        <v>157.661</v>
      </c>
      <c r="L213" s="6">
        <v>493.53</v>
      </c>
      <c r="M213" s="7">
        <f t="shared" si="50"/>
        <v>1435.0650000000003</v>
      </c>
      <c r="N213" s="46">
        <v>4840.032</v>
      </c>
      <c r="O213" s="47">
        <f t="shared" si="47"/>
        <v>110.9720885466795</v>
      </c>
      <c r="P213" s="31">
        <f t="shared" si="48"/>
        <v>89.60000000000001</v>
      </c>
      <c r="Q213" s="31">
        <f t="shared" si="49"/>
        <v>71.81818181818181</v>
      </c>
      <c r="R213" s="31">
        <f t="shared" si="35"/>
        <v>574.4186046511628</v>
      </c>
      <c r="S213" s="31">
        <f t="shared" si="35"/>
        <v>157.3464912280702</v>
      </c>
      <c r="T213" s="32">
        <f t="shared" si="35"/>
        <v>127.50263435194941</v>
      </c>
    </row>
    <row r="214" spans="1:20" ht="12.75" hidden="1">
      <c r="A214" s="5" t="s">
        <v>217</v>
      </c>
      <c r="B214" s="34" t="s">
        <v>488</v>
      </c>
      <c r="C214" s="45">
        <f>'2019'!C215</f>
        <v>2027.3670000000002</v>
      </c>
      <c r="D214" s="6">
        <f>'2019'!D215</f>
        <v>202.857</v>
      </c>
      <c r="E214" s="6">
        <f>'2019'!E215</f>
        <v>4.19</v>
      </c>
      <c r="F214" s="6">
        <f>'2019'!F215</f>
        <v>0</v>
      </c>
      <c r="G214" s="6">
        <f>'2019'!G215</f>
        <v>1562.109</v>
      </c>
      <c r="H214" s="46">
        <f>'2019'!H215</f>
        <v>3796.523</v>
      </c>
      <c r="I214" s="45">
        <v>1749.5059999999999</v>
      </c>
      <c r="J214" s="6">
        <v>202.177</v>
      </c>
      <c r="K214" s="6">
        <v>7.675</v>
      </c>
      <c r="L214" s="6">
        <v>54.918</v>
      </c>
      <c r="M214" s="7">
        <f t="shared" si="50"/>
        <v>1272.1400000000006</v>
      </c>
      <c r="N214" s="46">
        <v>3286.416</v>
      </c>
      <c r="O214" s="47">
        <f t="shared" si="47"/>
        <v>86.33448445979279</v>
      </c>
      <c r="P214" s="31">
        <f t="shared" si="48"/>
        <v>99.50738916256158</v>
      </c>
      <c r="Q214" s="31">
        <f t="shared" si="49"/>
        <v>200</v>
      </c>
      <c r="R214" s="31"/>
      <c r="S214" s="31">
        <f t="shared" si="35"/>
        <v>81.43405889884762</v>
      </c>
      <c r="T214" s="32">
        <f t="shared" si="35"/>
        <v>86.54200684751119</v>
      </c>
    </row>
    <row r="215" spans="1:20" ht="12.75">
      <c r="A215" s="4">
        <v>16</v>
      </c>
      <c r="B215" s="18" t="s">
        <v>489</v>
      </c>
      <c r="C215" s="87">
        <f>'2019'!C216</f>
        <v>44693.666000000005</v>
      </c>
      <c r="D215" s="84">
        <f>'2019'!D216</f>
        <v>2972.6910000000003</v>
      </c>
      <c r="E215" s="84">
        <f>'2019'!E216</f>
        <v>1359.7800000000002</v>
      </c>
      <c r="F215" s="84">
        <f>'2019'!F216</f>
        <v>3016.702</v>
      </c>
      <c r="G215" s="84">
        <f>'2019'!G216</f>
        <v>20478.615</v>
      </c>
      <c r="H215" s="88">
        <f>'2019'!H216</f>
        <v>72521.45399999998</v>
      </c>
      <c r="I215" s="87">
        <f aca="true" t="shared" si="51" ref="I215:N215">SUM(I216:I228)</f>
        <v>46156.797</v>
      </c>
      <c r="J215" s="19">
        <f t="shared" si="51"/>
        <v>2716.26</v>
      </c>
      <c r="K215" s="19">
        <f t="shared" si="51"/>
        <v>1782.8850000000002</v>
      </c>
      <c r="L215" s="19">
        <f t="shared" si="51"/>
        <v>2558.227999999999</v>
      </c>
      <c r="M215" s="19">
        <f t="shared" si="51"/>
        <v>23150.751</v>
      </c>
      <c r="N215" s="52">
        <f t="shared" si="51"/>
        <v>76364.92100000002</v>
      </c>
      <c r="O215" s="50">
        <f t="shared" si="47"/>
        <v>103.27337002729674</v>
      </c>
      <c r="P215" s="12">
        <f t="shared" si="48"/>
        <v>91.35553313151699</v>
      </c>
      <c r="Q215" s="12">
        <f t="shared" si="49"/>
        <v>131.10294117647058</v>
      </c>
      <c r="R215" s="12">
        <f t="shared" si="35"/>
        <v>84.78621146834604</v>
      </c>
      <c r="S215" s="12">
        <f t="shared" si="35"/>
        <v>113.04751208555106</v>
      </c>
      <c r="T215" s="13">
        <f t="shared" si="35"/>
        <v>105.30053363853229</v>
      </c>
    </row>
    <row r="216" spans="1:20" ht="12.75">
      <c r="A216" s="5" t="s">
        <v>219</v>
      </c>
      <c r="B216" s="34" t="s">
        <v>490</v>
      </c>
      <c r="C216" s="45">
        <f>'2019'!C217</f>
        <v>14038.805</v>
      </c>
      <c r="D216" s="6">
        <f>'2019'!D217</f>
        <v>287</v>
      </c>
      <c r="E216" s="6">
        <f>'2019'!E217</f>
        <v>1164.055</v>
      </c>
      <c r="F216" s="6">
        <f>'2019'!F217</f>
        <v>1572.806</v>
      </c>
      <c r="G216" s="6">
        <f>'2019'!G217</f>
        <v>13908.158</v>
      </c>
      <c r="H216" s="46">
        <f>'2019'!H217</f>
        <v>30970.824</v>
      </c>
      <c r="I216" s="45">
        <v>14363.604</v>
      </c>
      <c r="J216" s="6">
        <v>234.243</v>
      </c>
      <c r="K216" s="6">
        <v>1188.409</v>
      </c>
      <c r="L216" s="6">
        <v>1864.958</v>
      </c>
      <c r="M216" s="7">
        <f aca="true" t="shared" si="52" ref="M216:M228">N216-I216-J216-K216-L216</f>
        <v>12565.634000000002</v>
      </c>
      <c r="N216" s="46">
        <v>30216.848</v>
      </c>
      <c r="O216" s="47">
        <f t="shared" si="47"/>
        <v>102.3149796994088</v>
      </c>
      <c r="P216" s="31">
        <f t="shared" si="48"/>
        <v>81.53310104529616</v>
      </c>
      <c r="Q216" s="31">
        <f t="shared" si="49"/>
        <v>102.06185567010309</v>
      </c>
      <c r="R216" s="31">
        <f t="shared" si="35"/>
        <v>118.56325492689128</v>
      </c>
      <c r="S216" s="31">
        <f t="shared" si="35"/>
        <v>90.35087719298247</v>
      </c>
      <c r="T216" s="32">
        <f t="shared" si="35"/>
        <v>97.56546446675922</v>
      </c>
    </row>
    <row r="217" spans="1:20" ht="12.75">
      <c r="A217" s="5" t="s">
        <v>220</v>
      </c>
      <c r="B217" s="34" t="s">
        <v>452</v>
      </c>
      <c r="C217" s="45">
        <f>'2019'!C218</f>
        <v>3887.7740000000003</v>
      </c>
      <c r="D217" s="6">
        <f>'2019'!D218</f>
        <v>387.013</v>
      </c>
      <c r="E217" s="6">
        <f>'2019'!E218</f>
        <v>0</v>
      </c>
      <c r="F217" s="6">
        <f>'2019'!F218</f>
        <v>49.12</v>
      </c>
      <c r="G217" s="6">
        <f>'2019'!G218</f>
        <v>927.2119999999994</v>
      </c>
      <c r="H217" s="46">
        <f>'2019'!H218</f>
        <v>5251.119</v>
      </c>
      <c r="I217" s="45">
        <v>3897.726</v>
      </c>
      <c r="J217" s="6">
        <v>223.656</v>
      </c>
      <c r="K217" s="6">
        <v>42.677</v>
      </c>
      <c r="L217" s="6">
        <v>23.8</v>
      </c>
      <c r="M217" s="7">
        <f t="shared" si="52"/>
        <v>2577.4029999999993</v>
      </c>
      <c r="N217" s="46">
        <v>6765.262</v>
      </c>
      <c r="O217" s="47">
        <f t="shared" si="47"/>
        <v>100.25720164609054</v>
      </c>
      <c r="P217" s="31">
        <f t="shared" si="48"/>
        <v>57.88113695090439</v>
      </c>
      <c r="Q217" s="31"/>
      <c r="R217" s="31">
        <f t="shared" si="35"/>
        <v>48.97959183673469</v>
      </c>
      <c r="S217" s="31">
        <f t="shared" si="35"/>
        <v>277.9935275080906</v>
      </c>
      <c r="T217" s="32">
        <f t="shared" si="35"/>
        <v>128.83260331365454</v>
      </c>
    </row>
    <row r="218" spans="1:20" ht="12.75">
      <c r="A218" s="5" t="s">
        <v>221</v>
      </c>
      <c r="B218" s="35" t="s">
        <v>491</v>
      </c>
      <c r="C218" s="45">
        <f>'2019'!C219</f>
        <v>983.043</v>
      </c>
      <c r="D218" s="6">
        <f>'2019'!D219</f>
        <v>66.733</v>
      </c>
      <c r="E218" s="6">
        <f>'2019'!E219</f>
        <v>3.424</v>
      </c>
      <c r="F218" s="6">
        <f>'2019'!F219</f>
        <v>54.16</v>
      </c>
      <c r="G218" s="6">
        <f>'2019'!G219</f>
        <v>478.28499999999997</v>
      </c>
      <c r="H218" s="46">
        <f>'2019'!H219</f>
        <v>1585.645</v>
      </c>
      <c r="I218" s="45">
        <v>1208.58</v>
      </c>
      <c r="J218" s="6">
        <v>76.032</v>
      </c>
      <c r="K218" s="6">
        <v>0</v>
      </c>
      <c r="L218" s="6">
        <v>4</v>
      </c>
      <c r="M218" s="7">
        <f t="shared" si="52"/>
        <v>285.43700000000007</v>
      </c>
      <c r="N218" s="46">
        <v>1574.049</v>
      </c>
      <c r="O218" s="47">
        <f t="shared" si="47"/>
        <v>122.99084435401831</v>
      </c>
      <c r="P218" s="31">
        <f t="shared" si="48"/>
        <v>113.43283582089552</v>
      </c>
      <c r="Q218" s="31">
        <f>ROUND(K218,0)/ROUND(E218,0)*100</f>
        <v>0</v>
      </c>
      <c r="R218" s="31">
        <f t="shared" si="35"/>
        <v>7.4074074074074066</v>
      </c>
      <c r="S218" s="31">
        <f t="shared" si="35"/>
        <v>59.62343096234309</v>
      </c>
      <c r="T218" s="32">
        <f t="shared" si="35"/>
        <v>99.24337957124843</v>
      </c>
    </row>
    <row r="219" spans="1:20" ht="12.75">
      <c r="A219" s="5" t="s">
        <v>222</v>
      </c>
      <c r="B219" s="35" t="s">
        <v>492</v>
      </c>
      <c r="C219" s="45">
        <f>'2019'!C220</f>
        <v>1377.608</v>
      </c>
      <c r="D219" s="6">
        <f>'2019'!D220</f>
        <v>35.812</v>
      </c>
      <c r="E219" s="6">
        <f>'2019'!E220</f>
        <v>2.249</v>
      </c>
      <c r="F219" s="6">
        <f>'2019'!F220</f>
        <v>12.64</v>
      </c>
      <c r="G219" s="6">
        <f>'2019'!G220</f>
        <v>363.9670000000001</v>
      </c>
      <c r="H219" s="46">
        <f>'2019'!H220</f>
        <v>1792.276</v>
      </c>
      <c r="I219" s="45">
        <v>1353.094</v>
      </c>
      <c r="J219" s="6">
        <v>29.745</v>
      </c>
      <c r="K219" s="6">
        <v>2.002</v>
      </c>
      <c r="L219" s="6">
        <v>4</v>
      </c>
      <c r="M219" s="7">
        <f t="shared" si="52"/>
        <v>351.85999999999996</v>
      </c>
      <c r="N219" s="46">
        <v>1740.701</v>
      </c>
      <c r="O219" s="47">
        <f t="shared" si="47"/>
        <v>98.18577648766328</v>
      </c>
      <c r="P219" s="31">
        <f t="shared" si="48"/>
        <v>83.33333333333334</v>
      </c>
      <c r="Q219" s="31">
        <f>ROUND(K219,0)/ROUND(E219,0)*100</f>
        <v>100</v>
      </c>
      <c r="R219" s="31">
        <f t="shared" si="35"/>
        <v>30.76923076923077</v>
      </c>
      <c r="S219" s="31">
        <f t="shared" si="35"/>
        <v>96.7032967032967</v>
      </c>
      <c r="T219" s="32">
        <f t="shared" si="35"/>
        <v>97.15401785714286</v>
      </c>
    </row>
    <row r="220" spans="1:20" ht="12.75">
      <c r="A220" s="5" t="s">
        <v>223</v>
      </c>
      <c r="B220" s="34" t="s">
        <v>493</v>
      </c>
      <c r="C220" s="45">
        <f>'2019'!C221</f>
        <v>1364.664</v>
      </c>
      <c r="D220" s="6">
        <f>'2019'!D221</f>
        <v>225.015</v>
      </c>
      <c r="E220" s="6">
        <f>'2019'!E221</f>
        <v>0</v>
      </c>
      <c r="F220" s="6">
        <f>'2019'!F221</f>
        <v>0</v>
      </c>
      <c r="G220" s="6">
        <f>'2019'!G221</f>
        <v>578.4020000000002</v>
      </c>
      <c r="H220" s="46">
        <f>'2019'!H221</f>
        <v>2168.081</v>
      </c>
      <c r="I220" s="45">
        <v>1452.518</v>
      </c>
      <c r="J220" s="6">
        <v>234.724</v>
      </c>
      <c r="K220" s="6">
        <v>0</v>
      </c>
      <c r="L220" s="6">
        <v>0</v>
      </c>
      <c r="M220" s="7">
        <f t="shared" si="52"/>
        <v>473.747</v>
      </c>
      <c r="N220" s="46">
        <v>2160.989</v>
      </c>
      <c r="O220" s="47">
        <f t="shared" si="47"/>
        <v>106.44688644688645</v>
      </c>
      <c r="P220" s="31">
        <f t="shared" si="48"/>
        <v>104.44444444444446</v>
      </c>
      <c r="Q220" s="31"/>
      <c r="R220" s="31"/>
      <c r="S220" s="31">
        <f t="shared" si="35"/>
        <v>82.00692041522491</v>
      </c>
      <c r="T220" s="32">
        <f t="shared" si="35"/>
        <v>99.67712177121771</v>
      </c>
    </row>
    <row r="221" spans="1:20" ht="12.75">
      <c r="A221" s="5" t="s">
        <v>224</v>
      </c>
      <c r="B221" s="34" t="s">
        <v>494</v>
      </c>
      <c r="C221" s="45">
        <f>'2019'!C222</f>
        <v>2278.175</v>
      </c>
      <c r="D221" s="6">
        <f>'2019'!D222</f>
        <v>152.278</v>
      </c>
      <c r="E221" s="6">
        <f>'2019'!E222</f>
        <v>0</v>
      </c>
      <c r="F221" s="6">
        <f>'2019'!F222</f>
        <v>28</v>
      </c>
      <c r="G221" s="6">
        <f>'2019'!G222</f>
        <v>404.77099999999996</v>
      </c>
      <c r="H221" s="46">
        <f>'2019'!H222</f>
        <v>2863.224</v>
      </c>
      <c r="I221" s="45">
        <v>2299.732</v>
      </c>
      <c r="J221" s="6">
        <v>175.201</v>
      </c>
      <c r="K221" s="6">
        <v>138.671</v>
      </c>
      <c r="L221" s="6">
        <v>525</v>
      </c>
      <c r="M221" s="7">
        <f t="shared" si="52"/>
        <v>368.8109999999999</v>
      </c>
      <c r="N221" s="46">
        <v>3507.415</v>
      </c>
      <c r="O221" s="47">
        <f t="shared" si="47"/>
        <v>100.9657594381036</v>
      </c>
      <c r="P221" s="31">
        <f t="shared" si="48"/>
        <v>115.13157894736842</v>
      </c>
      <c r="Q221" s="31"/>
      <c r="R221" s="31">
        <f t="shared" si="35"/>
        <v>1875</v>
      </c>
      <c r="S221" s="31">
        <f t="shared" si="35"/>
        <v>91.11111111111111</v>
      </c>
      <c r="T221" s="32">
        <f t="shared" si="35"/>
        <v>122.49388753056235</v>
      </c>
    </row>
    <row r="222" spans="1:20" ht="12.75">
      <c r="A222" s="5" t="s">
        <v>225</v>
      </c>
      <c r="B222" s="34" t="s">
        <v>495</v>
      </c>
      <c r="C222" s="45">
        <f>'2019'!C223</f>
        <v>3584.281</v>
      </c>
      <c r="D222" s="6">
        <f>'2019'!D223</f>
        <v>351.399</v>
      </c>
      <c r="E222" s="6">
        <f>'2019'!E223</f>
        <v>0</v>
      </c>
      <c r="F222" s="6">
        <f>'2019'!F223</f>
        <v>300</v>
      </c>
      <c r="G222" s="6">
        <f>'2019'!G223</f>
        <v>822.5540000000005</v>
      </c>
      <c r="H222" s="46">
        <f>'2019'!H223</f>
        <v>5058.234</v>
      </c>
      <c r="I222" s="45">
        <v>3835.8459999999995</v>
      </c>
      <c r="J222" s="6">
        <v>298.512</v>
      </c>
      <c r="K222" s="6">
        <v>0</v>
      </c>
      <c r="L222" s="6">
        <v>47.2</v>
      </c>
      <c r="M222" s="7">
        <f t="shared" si="52"/>
        <v>3092.789</v>
      </c>
      <c r="N222" s="46">
        <v>7274.347</v>
      </c>
      <c r="O222" s="47">
        <f t="shared" si="47"/>
        <v>107.03125</v>
      </c>
      <c r="P222" s="31">
        <f t="shared" si="48"/>
        <v>85.18518518518519</v>
      </c>
      <c r="Q222" s="31"/>
      <c r="R222" s="31">
        <f t="shared" si="35"/>
        <v>15.666666666666668</v>
      </c>
      <c r="S222" s="31">
        <f t="shared" si="35"/>
        <v>375.820170109356</v>
      </c>
      <c r="T222" s="32">
        <f t="shared" si="35"/>
        <v>143.81178331356267</v>
      </c>
    </row>
    <row r="223" spans="1:20" ht="12.75">
      <c r="A223" s="5" t="s">
        <v>226</v>
      </c>
      <c r="B223" s="34" t="s">
        <v>496</v>
      </c>
      <c r="C223" s="45">
        <f>'2019'!C224</f>
        <v>1883.749</v>
      </c>
      <c r="D223" s="6">
        <f>'2019'!D224</f>
        <v>113.151</v>
      </c>
      <c r="E223" s="6">
        <f>'2019'!E224</f>
        <v>18.702</v>
      </c>
      <c r="F223" s="6">
        <f>'2019'!F224</f>
        <v>0</v>
      </c>
      <c r="G223" s="6">
        <f>'2019'!G224</f>
        <v>243.87099999999992</v>
      </c>
      <c r="H223" s="46">
        <f>'2019'!H224</f>
        <v>2259.473</v>
      </c>
      <c r="I223" s="45">
        <v>1952.63</v>
      </c>
      <c r="J223" s="6">
        <v>206.113</v>
      </c>
      <c r="K223" s="6">
        <v>11.064</v>
      </c>
      <c r="L223" s="6">
        <v>4</v>
      </c>
      <c r="M223" s="7">
        <f t="shared" si="52"/>
        <v>342.17099999999994</v>
      </c>
      <c r="N223" s="46">
        <v>2515.978</v>
      </c>
      <c r="O223" s="47">
        <f t="shared" si="47"/>
        <v>103.66242038216559</v>
      </c>
      <c r="P223" s="31">
        <f t="shared" si="48"/>
        <v>182.3008849557522</v>
      </c>
      <c r="Q223" s="31">
        <f>ROUND(K223,0)/ROUND(E223,0)*100</f>
        <v>57.89473684210527</v>
      </c>
      <c r="R223" s="31"/>
      <c r="S223" s="31">
        <f t="shared" si="35"/>
        <v>140.1639344262295</v>
      </c>
      <c r="T223" s="32">
        <f t="shared" si="35"/>
        <v>111.37671536077912</v>
      </c>
    </row>
    <row r="224" spans="1:20" ht="12.75">
      <c r="A224" s="5" t="s">
        <v>227</v>
      </c>
      <c r="B224" s="34" t="s">
        <v>497</v>
      </c>
      <c r="C224" s="45">
        <f>'2019'!C225</f>
        <v>3424.033</v>
      </c>
      <c r="D224" s="6">
        <f>'2019'!D225</f>
        <v>307.345</v>
      </c>
      <c r="E224" s="6">
        <f>'2019'!E225</f>
        <v>0</v>
      </c>
      <c r="F224" s="6">
        <f>'2019'!F225</f>
        <v>31.83</v>
      </c>
      <c r="G224" s="6">
        <f>'2019'!G225</f>
        <v>546.9199999999997</v>
      </c>
      <c r="H224" s="46">
        <f>'2019'!H225</f>
        <v>4310.128</v>
      </c>
      <c r="I224" s="45">
        <v>3728.682</v>
      </c>
      <c r="J224" s="6">
        <v>310.17</v>
      </c>
      <c r="K224" s="6">
        <v>0</v>
      </c>
      <c r="L224" s="6">
        <v>16.14</v>
      </c>
      <c r="M224" s="7">
        <f t="shared" si="52"/>
        <v>877.7730000000005</v>
      </c>
      <c r="N224" s="46">
        <v>4932.765</v>
      </c>
      <c r="O224" s="47">
        <f t="shared" si="47"/>
        <v>108.90771028037382</v>
      </c>
      <c r="P224" s="31">
        <f t="shared" si="48"/>
        <v>100.9771986970684</v>
      </c>
      <c r="Q224" s="31"/>
      <c r="R224" s="31">
        <f t="shared" si="35"/>
        <v>50</v>
      </c>
      <c r="S224" s="31">
        <f t="shared" si="35"/>
        <v>160.51188299817184</v>
      </c>
      <c r="T224" s="32">
        <f t="shared" si="35"/>
        <v>114.45475638051043</v>
      </c>
    </row>
    <row r="225" spans="1:20" ht="12.75">
      <c r="A225" s="5" t="s">
        <v>228</v>
      </c>
      <c r="B225" s="34" t="s">
        <v>498</v>
      </c>
      <c r="C225" s="45">
        <f>'2019'!C226</f>
        <v>3841.9719999999998</v>
      </c>
      <c r="D225" s="6">
        <f>'2019'!D226</f>
        <v>607.657</v>
      </c>
      <c r="E225" s="6">
        <f>'2019'!E226</f>
        <v>0</v>
      </c>
      <c r="F225" s="6">
        <f>'2019'!F226</f>
        <v>64.5</v>
      </c>
      <c r="G225" s="6">
        <f>'2019'!G226</f>
        <v>386.15200000000016</v>
      </c>
      <c r="H225" s="46">
        <f>'2019'!H226</f>
        <v>4900.281</v>
      </c>
      <c r="I225" s="45">
        <v>4170.648</v>
      </c>
      <c r="J225" s="6">
        <v>512.851</v>
      </c>
      <c r="K225" s="6">
        <v>0</v>
      </c>
      <c r="L225" s="6">
        <v>19.18</v>
      </c>
      <c r="M225" s="7">
        <f t="shared" si="52"/>
        <v>718.6899999999996</v>
      </c>
      <c r="N225" s="46">
        <v>5421.369</v>
      </c>
      <c r="O225" s="47">
        <f t="shared" si="47"/>
        <v>108.56324830817283</v>
      </c>
      <c r="P225" s="31">
        <f t="shared" si="48"/>
        <v>84.375</v>
      </c>
      <c r="Q225" s="31"/>
      <c r="R225" s="31">
        <f t="shared" si="35"/>
        <v>29.230769230769234</v>
      </c>
      <c r="S225" s="31">
        <f t="shared" si="35"/>
        <v>186.26943005181346</v>
      </c>
      <c r="T225" s="32">
        <f t="shared" si="35"/>
        <v>110.63265306122449</v>
      </c>
    </row>
    <row r="226" spans="1:20" ht="12.75">
      <c r="A226" s="5" t="s">
        <v>229</v>
      </c>
      <c r="B226" s="34" t="s">
        <v>499</v>
      </c>
      <c r="C226" s="45">
        <f>'2019'!C227</f>
        <v>3460.823</v>
      </c>
      <c r="D226" s="6">
        <f>'2019'!D227</f>
        <v>212.13</v>
      </c>
      <c r="E226" s="6">
        <f>'2019'!E227</f>
        <v>46.41</v>
      </c>
      <c r="F226" s="6">
        <f>'2019'!F227</f>
        <v>683.146</v>
      </c>
      <c r="G226" s="6">
        <f>'2019'!G227</f>
        <v>1149.9539999999997</v>
      </c>
      <c r="H226" s="46">
        <f>'2019'!H227</f>
        <v>5552.463</v>
      </c>
      <c r="I226" s="45">
        <v>3348.972</v>
      </c>
      <c r="J226" s="6">
        <v>175.995</v>
      </c>
      <c r="K226" s="6">
        <v>275.575</v>
      </c>
      <c r="L226" s="6">
        <v>43</v>
      </c>
      <c r="M226" s="7">
        <f t="shared" si="52"/>
        <v>912.6309999999996</v>
      </c>
      <c r="N226" s="46">
        <v>4756.173</v>
      </c>
      <c r="O226" s="47">
        <f t="shared" si="47"/>
        <v>96.76394105749783</v>
      </c>
      <c r="P226" s="31">
        <f t="shared" si="48"/>
        <v>83.01886792452831</v>
      </c>
      <c r="Q226" s="31">
        <f>ROUND(K226,0)/ROUND(E226,0)*100</f>
        <v>600</v>
      </c>
      <c r="R226" s="31">
        <f t="shared" si="35"/>
        <v>6.295754026354319</v>
      </c>
      <c r="S226" s="31">
        <f t="shared" si="35"/>
        <v>79.3913043478261</v>
      </c>
      <c r="T226" s="32">
        <f t="shared" si="35"/>
        <v>85.66282420749279</v>
      </c>
    </row>
    <row r="227" spans="1:20" ht="12.75">
      <c r="A227" s="5" t="s">
        <v>230</v>
      </c>
      <c r="B227" s="34" t="s">
        <v>500</v>
      </c>
      <c r="C227" s="45">
        <f>'2019'!C228</f>
        <v>3532.341</v>
      </c>
      <c r="D227" s="6">
        <f>'2019'!D228</f>
        <v>199.607</v>
      </c>
      <c r="E227" s="6">
        <f>'2019'!E228</f>
        <v>0</v>
      </c>
      <c r="F227" s="6">
        <f>'2019'!F228</f>
        <v>20.5</v>
      </c>
      <c r="G227" s="6">
        <f>'2019'!G228</f>
        <v>376.00900000000047</v>
      </c>
      <c r="H227" s="46">
        <f>'2019'!H228</f>
        <v>4128.457</v>
      </c>
      <c r="I227" s="45">
        <v>3511.195</v>
      </c>
      <c r="J227" s="6">
        <v>172.461</v>
      </c>
      <c r="K227" s="6">
        <v>17.94</v>
      </c>
      <c r="L227" s="6">
        <v>6.95</v>
      </c>
      <c r="M227" s="7">
        <f t="shared" si="52"/>
        <v>350.41299999999967</v>
      </c>
      <c r="N227" s="46">
        <v>4058.959</v>
      </c>
      <c r="O227" s="47">
        <f t="shared" si="47"/>
        <v>99.40543601359003</v>
      </c>
      <c r="P227" s="31">
        <f t="shared" si="48"/>
        <v>86</v>
      </c>
      <c r="Q227" s="31"/>
      <c r="R227" s="31">
        <f t="shared" si="35"/>
        <v>33.33333333333333</v>
      </c>
      <c r="S227" s="31">
        <f t="shared" si="35"/>
        <v>93.08510638297872</v>
      </c>
      <c r="T227" s="32">
        <f t="shared" si="35"/>
        <v>98.32848837209302</v>
      </c>
    </row>
    <row r="228" spans="1:20" ht="12.75">
      <c r="A228" s="5" t="s">
        <v>231</v>
      </c>
      <c r="B228" s="34" t="s">
        <v>501</v>
      </c>
      <c r="C228" s="45">
        <f>'2019'!C229</f>
        <v>1036.3980000000001</v>
      </c>
      <c r="D228" s="6">
        <f>'2019'!D229</f>
        <v>27.551</v>
      </c>
      <c r="E228" s="6">
        <f>'2019'!E229</f>
        <v>124.94</v>
      </c>
      <c r="F228" s="6">
        <f>'2019'!F229</f>
        <v>200</v>
      </c>
      <c r="G228" s="6">
        <f>'2019'!G229</f>
        <v>292.35999999999984</v>
      </c>
      <c r="H228" s="46">
        <f>'2019'!H229</f>
        <v>1681.249</v>
      </c>
      <c r="I228" s="45">
        <v>1033.57</v>
      </c>
      <c r="J228" s="6">
        <v>66.557</v>
      </c>
      <c r="K228" s="6">
        <v>106.547</v>
      </c>
      <c r="L228" s="6">
        <v>0</v>
      </c>
      <c r="M228" s="7">
        <f t="shared" si="52"/>
        <v>233.39200000000008</v>
      </c>
      <c r="N228" s="46">
        <v>1440.066</v>
      </c>
      <c r="O228" s="47">
        <f t="shared" si="47"/>
        <v>99.8069498069498</v>
      </c>
      <c r="P228" s="31">
        <f t="shared" si="48"/>
        <v>239.28571428571428</v>
      </c>
      <c r="Q228" s="31">
        <f>ROUND(K228,0)/ROUND(E228,0)*100</f>
        <v>85.6</v>
      </c>
      <c r="R228" s="31">
        <f>ROUND(L228,0)/ROUND(F228,0)*100</f>
        <v>0</v>
      </c>
      <c r="S228" s="31">
        <f>ROUND(M228,0)/ROUND(G228,0)*100</f>
        <v>79.7945205479452</v>
      </c>
      <c r="T228" s="32">
        <f>ROUND(N228,0)/ROUND(H228,0)*100</f>
        <v>85.66329565734682</v>
      </c>
    </row>
    <row r="229" spans="1:20" ht="12.75" hidden="1">
      <c r="A229" s="4">
        <v>17</v>
      </c>
      <c r="B229" s="18" t="s">
        <v>502</v>
      </c>
      <c r="C229" s="87">
        <f>'2019'!C230</f>
        <v>14645.867999999999</v>
      </c>
      <c r="D229" s="84">
        <f>'2019'!D230</f>
        <v>1309.073</v>
      </c>
      <c r="E229" s="84">
        <f>'2019'!E230</f>
        <v>2944.584</v>
      </c>
      <c r="F229" s="84">
        <f>'2019'!F230</f>
        <v>895.9280000000001</v>
      </c>
      <c r="G229" s="84">
        <f>'2019'!G230</f>
        <v>18537.197</v>
      </c>
      <c r="H229" s="88">
        <f>'2019'!H230</f>
        <v>38332.65000000001</v>
      </c>
      <c r="I229" s="87">
        <f aca="true" t="shared" si="53" ref="I229:N229">SUM(I230:I240)</f>
        <v>15343.460000000001</v>
      </c>
      <c r="J229" s="19">
        <f t="shared" si="53"/>
        <v>1166.893</v>
      </c>
      <c r="K229" s="19">
        <f t="shared" si="53"/>
        <v>1907.9059999999997</v>
      </c>
      <c r="L229" s="19">
        <f t="shared" si="53"/>
        <v>1960.8650000000002</v>
      </c>
      <c r="M229" s="19">
        <f t="shared" si="53"/>
        <v>20234.98</v>
      </c>
      <c r="N229" s="52">
        <f t="shared" si="53"/>
        <v>40614.10400000001</v>
      </c>
      <c r="O229" s="50">
        <f aca="true" t="shared" si="54" ref="O229:T269">ROUND(I229,0)/ROUND(C229,0)*100</f>
        <v>104.75897856069916</v>
      </c>
      <c r="P229" s="12">
        <f t="shared" si="54"/>
        <v>89.1520244461421</v>
      </c>
      <c r="Q229" s="12">
        <f t="shared" si="54"/>
        <v>64.78777589134125</v>
      </c>
      <c r="R229" s="12">
        <f t="shared" si="54"/>
        <v>218.86160714285717</v>
      </c>
      <c r="S229" s="12">
        <f t="shared" si="54"/>
        <v>109.16005826185466</v>
      </c>
      <c r="T229" s="13">
        <f t="shared" si="54"/>
        <v>105.9504865259698</v>
      </c>
    </row>
    <row r="230" spans="1:20" ht="12.75" hidden="1">
      <c r="A230" s="5" t="s">
        <v>232</v>
      </c>
      <c r="B230" s="34" t="s">
        <v>503</v>
      </c>
      <c r="C230" s="45">
        <f>'2019'!C231</f>
        <v>3015.1879999999996</v>
      </c>
      <c r="D230" s="6">
        <f>'2019'!D231</f>
        <v>351.436</v>
      </c>
      <c r="E230" s="6">
        <f>'2019'!E231</f>
        <v>1868.322</v>
      </c>
      <c r="F230" s="6">
        <f>'2019'!F231</f>
        <v>65.445</v>
      </c>
      <c r="G230" s="6">
        <f>'2019'!G231</f>
        <v>4199.807000000001</v>
      </c>
      <c r="H230" s="46">
        <f>'2019'!H231</f>
        <v>9500.198</v>
      </c>
      <c r="I230" s="45">
        <v>2636.094</v>
      </c>
      <c r="J230" s="6">
        <v>350.761</v>
      </c>
      <c r="K230" s="6">
        <v>1218.258</v>
      </c>
      <c r="L230" s="6">
        <v>8.962</v>
      </c>
      <c r="M230" s="7">
        <f aca="true" t="shared" si="55" ref="M230:M240">N230-I230-J230-K230-L230</f>
        <v>5689.561</v>
      </c>
      <c r="N230" s="46">
        <v>9903.636</v>
      </c>
      <c r="O230" s="47">
        <f t="shared" si="54"/>
        <v>87.42951907131011</v>
      </c>
      <c r="P230" s="31">
        <f t="shared" si="54"/>
        <v>100</v>
      </c>
      <c r="Q230" s="31">
        <f t="shared" si="54"/>
        <v>65.20342612419701</v>
      </c>
      <c r="R230" s="31">
        <f t="shared" si="54"/>
        <v>13.846153846153847</v>
      </c>
      <c r="S230" s="31">
        <f t="shared" si="54"/>
        <v>135.47619047619048</v>
      </c>
      <c r="T230" s="32">
        <f t="shared" si="54"/>
        <v>104.25263157894737</v>
      </c>
    </row>
    <row r="231" spans="1:20" ht="12.75" hidden="1">
      <c r="A231" s="5" t="s">
        <v>233</v>
      </c>
      <c r="B231" s="34" t="s">
        <v>504</v>
      </c>
      <c r="C231" s="45">
        <f>'2019'!C232</f>
        <v>515.375</v>
      </c>
      <c r="D231" s="6">
        <f>'2019'!D232</f>
        <v>0</v>
      </c>
      <c r="E231" s="6">
        <f>'2019'!E232</f>
        <v>510.642</v>
      </c>
      <c r="F231" s="6">
        <f>'2019'!F232</f>
        <v>0</v>
      </c>
      <c r="G231" s="6">
        <f>'2019'!G232</f>
        <v>839.9959999999999</v>
      </c>
      <c r="H231" s="46">
        <f>'2019'!H232</f>
        <v>1866.013</v>
      </c>
      <c r="I231" s="45">
        <v>725.952</v>
      </c>
      <c r="J231" s="6">
        <v>0</v>
      </c>
      <c r="K231" s="6">
        <v>279.999</v>
      </c>
      <c r="L231" s="6">
        <v>0</v>
      </c>
      <c r="M231" s="7">
        <f t="shared" si="55"/>
        <v>1109.4969999999998</v>
      </c>
      <c r="N231" s="46">
        <v>2115.448</v>
      </c>
      <c r="O231" s="47">
        <f t="shared" si="54"/>
        <v>140.97087378640776</v>
      </c>
      <c r="P231" s="31"/>
      <c r="Q231" s="31">
        <f t="shared" si="54"/>
        <v>54.794520547945204</v>
      </c>
      <c r="R231" s="31"/>
      <c r="S231" s="31">
        <f t="shared" si="54"/>
        <v>132.02380952380952</v>
      </c>
      <c r="T231" s="32">
        <f t="shared" si="54"/>
        <v>113.34405144694534</v>
      </c>
    </row>
    <row r="232" spans="1:20" ht="12.75" hidden="1">
      <c r="A232" s="5" t="s">
        <v>234</v>
      </c>
      <c r="B232" s="34" t="s">
        <v>505</v>
      </c>
      <c r="C232" s="45">
        <f>'2019'!C233</f>
        <v>1171.424</v>
      </c>
      <c r="D232" s="6">
        <f>'2019'!D233</f>
        <v>299.712</v>
      </c>
      <c r="E232" s="6">
        <f>'2019'!E233</f>
        <v>0</v>
      </c>
      <c r="F232" s="6">
        <f>'2019'!F233</f>
        <v>300</v>
      </c>
      <c r="G232" s="6">
        <f>'2019'!G233</f>
        <v>1755.52</v>
      </c>
      <c r="H232" s="46">
        <f>'2019'!H233</f>
        <v>3526.656</v>
      </c>
      <c r="I232" s="45">
        <v>1152.091</v>
      </c>
      <c r="J232" s="6">
        <v>122.41</v>
      </c>
      <c r="K232" s="6">
        <v>0</v>
      </c>
      <c r="L232" s="6">
        <v>178.5</v>
      </c>
      <c r="M232" s="7">
        <f t="shared" si="55"/>
        <v>1656.1940000000002</v>
      </c>
      <c r="N232" s="46">
        <v>3109.195</v>
      </c>
      <c r="O232" s="47">
        <f t="shared" si="54"/>
        <v>98.37745516652434</v>
      </c>
      <c r="P232" s="31">
        <f t="shared" si="54"/>
        <v>40.666666666666664</v>
      </c>
      <c r="Q232" s="31"/>
      <c r="R232" s="31">
        <f t="shared" si="54"/>
        <v>59.66666666666667</v>
      </c>
      <c r="S232" s="31">
        <f t="shared" si="54"/>
        <v>94.30523917995444</v>
      </c>
      <c r="T232" s="32">
        <f t="shared" si="54"/>
        <v>88.14856818826198</v>
      </c>
    </row>
    <row r="233" spans="1:20" ht="12.75" hidden="1">
      <c r="A233" s="5" t="s">
        <v>235</v>
      </c>
      <c r="B233" s="34" t="s">
        <v>506</v>
      </c>
      <c r="C233" s="45">
        <f>'2019'!C234</f>
        <v>2158.657</v>
      </c>
      <c r="D233" s="6">
        <f>'2019'!D234</f>
        <v>223.437</v>
      </c>
      <c r="E233" s="6">
        <f>'2019'!E234</f>
        <v>0</v>
      </c>
      <c r="F233" s="6">
        <f>'2019'!F234</f>
        <v>281.956</v>
      </c>
      <c r="G233" s="6">
        <f>'2019'!G234</f>
        <v>2894.888</v>
      </c>
      <c r="H233" s="46">
        <f>'2019'!H234</f>
        <v>5558.938</v>
      </c>
      <c r="I233" s="45">
        <v>2417.817</v>
      </c>
      <c r="J233" s="6">
        <v>229.923</v>
      </c>
      <c r="K233" s="6">
        <v>1.474</v>
      </c>
      <c r="L233" s="6">
        <v>141.648</v>
      </c>
      <c r="M233" s="7">
        <f t="shared" si="55"/>
        <v>2257.1530000000002</v>
      </c>
      <c r="N233" s="46">
        <v>5048.015</v>
      </c>
      <c r="O233" s="47">
        <f t="shared" si="54"/>
        <v>111.99629458082445</v>
      </c>
      <c r="P233" s="31">
        <f t="shared" si="54"/>
        <v>103.13901345291481</v>
      </c>
      <c r="Q233" s="31"/>
      <c r="R233" s="31">
        <f t="shared" si="54"/>
        <v>50.35460992907801</v>
      </c>
      <c r="S233" s="31">
        <f t="shared" si="54"/>
        <v>77.96200345423144</v>
      </c>
      <c r="T233" s="32">
        <f t="shared" si="54"/>
        <v>90.80769922647958</v>
      </c>
    </row>
    <row r="234" spans="1:20" ht="12.75" hidden="1">
      <c r="A234" s="5" t="s">
        <v>236</v>
      </c>
      <c r="B234" s="34" t="s">
        <v>507</v>
      </c>
      <c r="C234" s="45">
        <f>'2019'!C235</f>
        <v>1097.982</v>
      </c>
      <c r="D234" s="6">
        <f>'2019'!D235</f>
        <v>44.303</v>
      </c>
      <c r="E234" s="6">
        <f>'2019'!E235</f>
        <v>0</v>
      </c>
      <c r="F234" s="6">
        <f>'2019'!F235</f>
        <v>0</v>
      </c>
      <c r="G234" s="6">
        <f>'2019'!G235</f>
        <v>1717.848</v>
      </c>
      <c r="H234" s="46">
        <f>'2019'!H235</f>
        <v>2860.133</v>
      </c>
      <c r="I234" s="45">
        <v>1158.652</v>
      </c>
      <c r="J234" s="6">
        <v>41.786</v>
      </c>
      <c r="K234" s="6">
        <v>0</v>
      </c>
      <c r="L234" s="6">
        <v>0</v>
      </c>
      <c r="M234" s="7">
        <f t="shared" si="55"/>
        <v>1650.1059999999998</v>
      </c>
      <c r="N234" s="46">
        <v>2850.544</v>
      </c>
      <c r="O234" s="47">
        <f t="shared" si="54"/>
        <v>105.55555555555556</v>
      </c>
      <c r="P234" s="31">
        <f t="shared" si="54"/>
        <v>95.45454545454545</v>
      </c>
      <c r="Q234" s="31"/>
      <c r="R234" s="31"/>
      <c r="S234" s="31">
        <f t="shared" si="54"/>
        <v>96.04190919674039</v>
      </c>
      <c r="T234" s="32">
        <f t="shared" si="54"/>
        <v>99.68531468531468</v>
      </c>
    </row>
    <row r="235" spans="1:20" ht="12.75" hidden="1">
      <c r="A235" s="5" t="s">
        <v>237</v>
      </c>
      <c r="B235" s="34" t="s">
        <v>508</v>
      </c>
      <c r="C235" s="45">
        <f>'2019'!C236</f>
        <v>798.103</v>
      </c>
      <c r="D235" s="6">
        <f>'2019'!D236</f>
        <v>23.82</v>
      </c>
      <c r="E235" s="6">
        <f>'2019'!E236</f>
        <v>237.649</v>
      </c>
      <c r="F235" s="6">
        <f>'2019'!F236</f>
        <v>0</v>
      </c>
      <c r="G235" s="6">
        <f>'2019'!G236</f>
        <v>1046.893</v>
      </c>
      <c r="H235" s="46">
        <f>'2019'!H236</f>
        <v>2106.465</v>
      </c>
      <c r="I235" s="45">
        <v>921.237</v>
      </c>
      <c r="J235" s="6">
        <v>24.885</v>
      </c>
      <c r="K235" s="6">
        <v>156.387</v>
      </c>
      <c r="L235" s="6">
        <v>345.74</v>
      </c>
      <c r="M235" s="7">
        <f t="shared" si="55"/>
        <v>701.8489999999999</v>
      </c>
      <c r="N235" s="46">
        <v>2150.098</v>
      </c>
      <c r="O235" s="47">
        <f t="shared" si="54"/>
        <v>115.41353383458646</v>
      </c>
      <c r="P235" s="31">
        <f t="shared" si="54"/>
        <v>104.16666666666667</v>
      </c>
      <c r="Q235" s="31">
        <f t="shared" si="54"/>
        <v>65.54621848739495</v>
      </c>
      <c r="R235" s="31"/>
      <c r="S235" s="31">
        <f t="shared" si="54"/>
        <v>67.0487106017192</v>
      </c>
      <c r="T235" s="32">
        <f t="shared" si="54"/>
        <v>102.08926875593542</v>
      </c>
    </row>
    <row r="236" spans="1:20" ht="12.75" hidden="1">
      <c r="A236" s="5" t="s">
        <v>238</v>
      </c>
      <c r="B236" s="34" t="s">
        <v>353</v>
      </c>
      <c r="C236" s="45">
        <f>'2019'!C237</f>
        <v>909.7869999999999</v>
      </c>
      <c r="D236" s="6">
        <f>'2019'!D237</f>
        <v>8.936</v>
      </c>
      <c r="E236" s="6">
        <f>'2019'!E237</f>
        <v>0</v>
      </c>
      <c r="F236" s="6">
        <f>'2019'!F237</f>
        <v>0</v>
      </c>
      <c r="G236" s="6">
        <f>'2019'!G237</f>
        <v>733.558</v>
      </c>
      <c r="H236" s="46">
        <f>'2019'!H237</f>
        <v>1652.281</v>
      </c>
      <c r="I236" s="45">
        <v>985.462</v>
      </c>
      <c r="J236" s="6">
        <v>9.98</v>
      </c>
      <c r="K236" s="6">
        <v>0</v>
      </c>
      <c r="L236" s="6">
        <v>0</v>
      </c>
      <c r="M236" s="7">
        <f t="shared" si="55"/>
        <v>569.5899999999999</v>
      </c>
      <c r="N236" s="46">
        <v>1565.032</v>
      </c>
      <c r="O236" s="47">
        <f t="shared" si="54"/>
        <v>108.24175824175823</v>
      </c>
      <c r="P236" s="31">
        <f t="shared" si="54"/>
        <v>111.11111111111111</v>
      </c>
      <c r="Q236" s="31"/>
      <c r="R236" s="31"/>
      <c r="S236" s="31">
        <f t="shared" si="54"/>
        <v>77.65667574931881</v>
      </c>
      <c r="T236" s="32">
        <f t="shared" si="54"/>
        <v>94.73365617433413</v>
      </c>
    </row>
    <row r="237" spans="1:20" ht="12.75" hidden="1">
      <c r="A237" s="5" t="s">
        <v>239</v>
      </c>
      <c r="B237" s="34" t="s">
        <v>509</v>
      </c>
      <c r="C237" s="45">
        <f>'2019'!C238</f>
        <v>741.365</v>
      </c>
      <c r="D237" s="6">
        <f>'2019'!D238</f>
        <v>19.809</v>
      </c>
      <c r="E237" s="6">
        <f>'2019'!E238</f>
        <v>0</v>
      </c>
      <c r="F237" s="6">
        <f>'2019'!F238</f>
        <v>0</v>
      </c>
      <c r="G237" s="6">
        <f>'2019'!G238</f>
        <v>551.133</v>
      </c>
      <c r="H237" s="46">
        <f>'2019'!H238</f>
        <v>1312.307</v>
      </c>
      <c r="I237" s="45">
        <v>605.183</v>
      </c>
      <c r="J237" s="6">
        <v>31.636</v>
      </c>
      <c r="K237" s="6">
        <v>0</v>
      </c>
      <c r="L237" s="6">
        <v>0</v>
      </c>
      <c r="M237" s="7">
        <f t="shared" si="55"/>
        <v>609.4660000000001</v>
      </c>
      <c r="N237" s="46">
        <v>1246.285</v>
      </c>
      <c r="O237" s="47">
        <f t="shared" si="54"/>
        <v>81.64642375168691</v>
      </c>
      <c r="P237" s="31">
        <f t="shared" si="54"/>
        <v>160</v>
      </c>
      <c r="Q237" s="31"/>
      <c r="R237" s="31"/>
      <c r="S237" s="31">
        <f t="shared" si="54"/>
        <v>110.5263157894737</v>
      </c>
      <c r="T237" s="32">
        <f t="shared" si="54"/>
        <v>94.96951219512195</v>
      </c>
    </row>
    <row r="238" spans="1:20" ht="12.75" hidden="1">
      <c r="A238" s="5" t="s">
        <v>240</v>
      </c>
      <c r="B238" s="34" t="s">
        <v>510</v>
      </c>
      <c r="C238" s="45">
        <f>'2019'!C239</f>
        <v>806.213</v>
      </c>
      <c r="D238" s="6">
        <f>'2019'!D239</f>
        <v>56.362</v>
      </c>
      <c r="E238" s="6">
        <f>'2019'!E239</f>
        <v>173.696</v>
      </c>
      <c r="F238" s="6">
        <f>'2019'!F239</f>
        <v>72.717</v>
      </c>
      <c r="G238" s="6">
        <f>'2019'!G239</f>
        <v>1704.999</v>
      </c>
      <c r="H238" s="46">
        <f>'2019'!H239</f>
        <v>2813.987</v>
      </c>
      <c r="I238" s="45">
        <v>745.132</v>
      </c>
      <c r="J238" s="6">
        <v>35.115</v>
      </c>
      <c r="K238" s="6">
        <v>135.138</v>
      </c>
      <c r="L238" s="6">
        <v>136.5</v>
      </c>
      <c r="M238" s="7">
        <f t="shared" si="55"/>
        <v>408.1200000000001</v>
      </c>
      <c r="N238" s="46">
        <v>1460.005</v>
      </c>
      <c r="O238" s="47">
        <f t="shared" si="54"/>
        <v>92.4317617866005</v>
      </c>
      <c r="P238" s="31">
        <f t="shared" si="54"/>
        <v>62.5</v>
      </c>
      <c r="Q238" s="31">
        <f t="shared" si="54"/>
        <v>77.58620689655173</v>
      </c>
      <c r="R238" s="31">
        <f t="shared" si="54"/>
        <v>187.67123287671234</v>
      </c>
      <c r="S238" s="31">
        <f t="shared" si="54"/>
        <v>23.929618768328446</v>
      </c>
      <c r="T238" s="32">
        <f t="shared" si="54"/>
        <v>51.88343994314144</v>
      </c>
    </row>
    <row r="239" spans="1:20" ht="12.75" hidden="1">
      <c r="A239" s="5" t="s">
        <v>241</v>
      </c>
      <c r="B239" s="34" t="s">
        <v>511</v>
      </c>
      <c r="C239" s="45">
        <f>'2019'!C240</f>
        <v>690.9219999999999</v>
      </c>
      <c r="D239" s="6">
        <f>'2019'!D240</f>
        <v>2.88</v>
      </c>
      <c r="E239" s="6">
        <f>'2019'!E240</f>
        <v>142.786</v>
      </c>
      <c r="F239" s="6">
        <f>'2019'!F240</f>
        <v>0</v>
      </c>
      <c r="G239" s="6">
        <f>'2019'!G240</f>
        <v>372.06400000000014</v>
      </c>
      <c r="H239" s="46">
        <f>'2019'!H240</f>
        <v>1208.652</v>
      </c>
      <c r="I239" s="45">
        <v>733.471</v>
      </c>
      <c r="J239" s="6">
        <v>11.352</v>
      </c>
      <c r="K239" s="6">
        <v>107.089</v>
      </c>
      <c r="L239" s="6">
        <v>0</v>
      </c>
      <c r="M239" s="7">
        <f t="shared" si="55"/>
        <v>338.8229999999999</v>
      </c>
      <c r="N239" s="46">
        <v>1190.735</v>
      </c>
      <c r="O239" s="47">
        <f t="shared" si="54"/>
        <v>106.0781476121563</v>
      </c>
      <c r="P239" s="31">
        <f t="shared" si="54"/>
        <v>366.66666666666663</v>
      </c>
      <c r="Q239" s="31">
        <f t="shared" si="54"/>
        <v>74.82517482517483</v>
      </c>
      <c r="R239" s="31"/>
      <c r="S239" s="31">
        <f t="shared" si="54"/>
        <v>91.12903225806451</v>
      </c>
      <c r="T239" s="32">
        <f t="shared" si="54"/>
        <v>98.51116625310173</v>
      </c>
    </row>
    <row r="240" spans="1:20" ht="12.75" hidden="1">
      <c r="A240" s="5" t="s">
        <v>242</v>
      </c>
      <c r="B240" s="34" t="s">
        <v>512</v>
      </c>
      <c r="C240" s="45">
        <f>'2019'!C241</f>
        <v>2740.852</v>
      </c>
      <c r="D240" s="6">
        <f>'2019'!D241</f>
        <v>278.378</v>
      </c>
      <c r="E240" s="6">
        <f>'2019'!E241</f>
        <v>11.489</v>
      </c>
      <c r="F240" s="6">
        <f>'2019'!F241</f>
        <v>175.81</v>
      </c>
      <c r="G240" s="6">
        <f>'2019'!G241</f>
        <v>2720.4910000000004</v>
      </c>
      <c r="H240" s="46">
        <f>'2019'!H241</f>
        <v>5927.02</v>
      </c>
      <c r="I240" s="45">
        <v>3262.369</v>
      </c>
      <c r="J240" s="6">
        <v>309.045</v>
      </c>
      <c r="K240" s="6">
        <v>9.561</v>
      </c>
      <c r="L240" s="6">
        <v>1149.515</v>
      </c>
      <c r="M240" s="7">
        <f t="shared" si="55"/>
        <v>5244.621</v>
      </c>
      <c r="N240" s="46">
        <v>9975.111</v>
      </c>
      <c r="O240" s="47">
        <f t="shared" si="54"/>
        <v>119.0076614374316</v>
      </c>
      <c r="P240" s="31">
        <f t="shared" si="54"/>
        <v>111.15107913669064</v>
      </c>
      <c r="Q240" s="31">
        <f t="shared" si="54"/>
        <v>90.9090909090909</v>
      </c>
      <c r="R240" s="31">
        <f t="shared" si="54"/>
        <v>653.4090909090909</v>
      </c>
      <c r="S240" s="31">
        <f t="shared" si="54"/>
        <v>192.83088235294116</v>
      </c>
      <c r="T240" s="32">
        <f t="shared" si="54"/>
        <v>168.29762105618357</v>
      </c>
    </row>
    <row r="241" spans="1:20" ht="12.75" hidden="1">
      <c r="A241" s="4">
        <v>18</v>
      </c>
      <c r="B241" s="18" t="s">
        <v>513</v>
      </c>
      <c r="C241" s="87">
        <f>'2019'!C242</f>
        <v>18122.793</v>
      </c>
      <c r="D241" s="84">
        <f>'2019'!D242</f>
        <v>2968.837</v>
      </c>
      <c r="E241" s="84">
        <f>'2019'!E242</f>
        <v>1924.017</v>
      </c>
      <c r="F241" s="84">
        <f>'2019'!F242</f>
        <v>4410.874</v>
      </c>
      <c r="G241" s="84">
        <f>'2019'!G242</f>
        <v>10835.932</v>
      </c>
      <c r="H241" s="88">
        <f>'2019'!H242</f>
        <v>38262.453</v>
      </c>
      <c r="I241" s="87">
        <f aca="true" t="shared" si="56" ref="I241:N241">SUM(I242:I249)</f>
        <v>18806.766999999996</v>
      </c>
      <c r="J241" s="19">
        <f t="shared" si="56"/>
        <v>3151.886</v>
      </c>
      <c r="K241" s="19">
        <f t="shared" si="56"/>
        <v>1768.185</v>
      </c>
      <c r="L241" s="19">
        <f t="shared" si="56"/>
        <v>611.785</v>
      </c>
      <c r="M241" s="19">
        <f t="shared" si="56"/>
        <v>11714.226999999999</v>
      </c>
      <c r="N241" s="52">
        <f t="shared" si="56"/>
        <v>36052.85</v>
      </c>
      <c r="O241" s="50">
        <f t="shared" si="54"/>
        <v>103.77420956795234</v>
      </c>
      <c r="P241" s="12">
        <f t="shared" si="54"/>
        <v>106.16369147861234</v>
      </c>
      <c r="Q241" s="12">
        <f t="shared" si="54"/>
        <v>91.8918918918919</v>
      </c>
      <c r="R241" s="12">
        <f t="shared" si="54"/>
        <v>13.874404896848787</v>
      </c>
      <c r="S241" s="12">
        <f t="shared" si="54"/>
        <v>108.10262089331857</v>
      </c>
      <c r="T241" s="13">
        <f t="shared" si="54"/>
        <v>94.22664784904083</v>
      </c>
    </row>
    <row r="242" spans="1:20" ht="12.75" hidden="1">
      <c r="A242" s="5" t="s">
        <v>243</v>
      </c>
      <c r="B242" s="34" t="s">
        <v>514</v>
      </c>
      <c r="C242" s="45">
        <f>'2019'!C243</f>
        <v>3288.057</v>
      </c>
      <c r="D242" s="6">
        <f>'2019'!D243</f>
        <v>1039.393</v>
      </c>
      <c r="E242" s="6">
        <f>'2019'!E243</f>
        <v>337.009</v>
      </c>
      <c r="F242" s="6">
        <f>'2019'!F243</f>
        <v>61.645</v>
      </c>
      <c r="G242" s="6">
        <f>'2019'!G243</f>
        <v>2619.6790000000005</v>
      </c>
      <c r="H242" s="46">
        <f>'2019'!H243</f>
        <v>7345.783</v>
      </c>
      <c r="I242" s="45">
        <v>3086.999</v>
      </c>
      <c r="J242" s="6">
        <v>1314.145</v>
      </c>
      <c r="K242" s="6">
        <v>422.566</v>
      </c>
      <c r="L242" s="6">
        <v>53.586</v>
      </c>
      <c r="M242" s="7">
        <f aca="true" t="shared" si="57" ref="M242:M249">N242-I242-J242-K242-L242</f>
        <v>3122.8360000000002</v>
      </c>
      <c r="N242" s="46">
        <v>8000.132</v>
      </c>
      <c r="O242" s="47">
        <f t="shared" si="54"/>
        <v>93.88686131386861</v>
      </c>
      <c r="P242" s="31">
        <f t="shared" si="54"/>
        <v>126.46775745909528</v>
      </c>
      <c r="Q242" s="31">
        <f t="shared" si="54"/>
        <v>125.51928783382789</v>
      </c>
      <c r="R242" s="31">
        <f t="shared" si="54"/>
        <v>87.09677419354838</v>
      </c>
      <c r="S242" s="31">
        <f t="shared" si="54"/>
        <v>119.19847328244275</v>
      </c>
      <c r="T242" s="32">
        <f t="shared" si="54"/>
        <v>108.90280424720937</v>
      </c>
    </row>
    <row r="243" spans="1:20" ht="12.75" hidden="1">
      <c r="A243" s="5" t="s">
        <v>244</v>
      </c>
      <c r="B243" s="34" t="s">
        <v>515</v>
      </c>
      <c r="C243" s="45">
        <f>'2019'!C244</f>
        <v>2269.076</v>
      </c>
      <c r="D243" s="6">
        <f>'2019'!D244</f>
        <v>238.635</v>
      </c>
      <c r="E243" s="6">
        <f>'2019'!E244</f>
        <v>182.286</v>
      </c>
      <c r="F243" s="6">
        <f>'2019'!F244</f>
        <v>630.849</v>
      </c>
      <c r="G243" s="6">
        <f>'2019'!G244</f>
        <v>1134.6380000000004</v>
      </c>
      <c r="H243" s="46">
        <f>'2019'!H244</f>
        <v>4455.484</v>
      </c>
      <c r="I243" s="45">
        <v>2260.971</v>
      </c>
      <c r="J243" s="6">
        <v>292.368</v>
      </c>
      <c r="K243" s="6">
        <v>144.471</v>
      </c>
      <c r="L243" s="6">
        <v>16.971</v>
      </c>
      <c r="M243" s="7">
        <f t="shared" si="57"/>
        <v>1342.4389999999999</v>
      </c>
      <c r="N243" s="46">
        <v>4057.22</v>
      </c>
      <c r="O243" s="47">
        <f t="shared" si="54"/>
        <v>99.64742177170561</v>
      </c>
      <c r="P243" s="31">
        <f t="shared" si="54"/>
        <v>122.17573221757323</v>
      </c>
      <c r="Q243" s="31">
        <f t="shared" si="54"/>
        <v>79.12087912087912</v>
      </c>
      <c r="R243" s="31">
        <f t="shared" si="54"/>
        <v>2.694136291600634</v>
      </c>
      <c r="S243" s="31">
        <f t="shared" si="54"/>
        <v>118.23788546255507</v>
      </c>
      <c r="T243" s="32">
        <f t="shared" si="54"/>
        <v>91.0662177328844</v>
      </c>
    </row>
    <row r="244" spans="1:20" ht="12.75" hidden="1">
      <c r="A244" s="5" t="s">
        <v>245</v>
      </c>
      <c r="B244" s="34" t="s">
        <v>516</v>
      </c>
      <c r="C244" s="45">
        <f>'2019'!C245</f>
        <v>3446.554</v>
      </c>
      <c r="D244" s="6">
        <f>'2019'!D245</f>
        <v>457.836</v>
      </c>
      <c r="E244" s="6">
        <f>'2019'!E245</f>
        <v>253.503</v>
      </c>
      <c r="F244" s="6">
        <f>'2019'!F245</f>
        <v>3058.269</v>
      </c>
      <c r="G244" s="6">
        <f>'2019'!G245</f>
        <v>1866.7140000000004</v>
      </c>
      <c r="H244" s="46">
        <f>'2019'!H245</f>
        <v>9082.876</v>
      </c>
      <c r="I244" s="45">
        <v>3800.893</v>
      </c>
      <c r="J244" s="6">
        <v>472.976</v>
      </c>
      <c r="K244" s="6">
        <v>156.935</v>
      </c>
      <c r="L244" s="6">
        <v>464.25</v>
      </c>
      <c r="M244" s="7">
        <f t="shared" si="57"/>
        <v>2387.938</v>
      </c>
      <c r="N244" s="46">
        <v>7282.992</v>
      </c>
      <c r="O244" s="47">
        <f t="shared" si="54"/>
        <v>110.26979982593559</v>
      </c>
      <c r="P244" s="31">
        <f t="shared" si="54"/>
        <v>103.27510917030567</v>
      </c>
      <c r="Q244" s="31">
        <f t="shared" si="54"/>
        <v>61.811023622047244</v>
      </c>
      <c r="R244" s="31">
        <f t="shared" si="54"/>
        <v>15.173315892740352</v>
      </c>
      <c r="S244" s="31">
        <f t="shared" si="54"/>
        <v>127.90573111944296</v>
      </c>
      <c r="T244" s="32">
        <f t="shared" si="54"/>
        <v>80.18275900033028</v>
      </c>
    </row>
    <row r="245" spans="1:20" ht="12.75" hidden="1">
      <c r="A245" s="5" t="s">
        <v>246</v>
      </c>
      <c r="B245" s="34" t="s">
        <v>517</v>
      </c>
      <c r="C245" s="45">
        <f>'2019'!C246</f>
        <v>1730.1460000000002</v>
      </c>
      <c r="D245" s="6">
        <f>'2019'!D246</f>
        <v>211.24</v>
      </c>
      <c r="E245" s="6">
        <f>'2019'!E246</f>
        <v>5.384</v>
      </c>
      <c r="F245" s="6">
        <f>'2019'!F246</f>
        <v>71.399</v>
      </c>
      <c r="G245" s="6">
        <f>'2019'!G246</f>
        <v>822.2519999999996</v>
      </c>
      <c r="H245" s="46">
        <f>'2019'!H246</f>
        <v>2840.421</v>
      </c>
      <c r="I245" s="45">
        <v>1957.8890000000001</v>
      </c>
      <c r="J245" s="6">
        <v>228.321</v>
      </c>
      <c r="K245" s="6">
        <v>0</v>
      </c>
      <c r="L245" s="6">
        <v>0</v>
      </c>
      <c r="M245" s="7">
        <f t="shared" si="57"/>
        <v>913.8069999999997</v>
      </c>
      <c r="N245" s="46">
        <v>3100.017</v>
      </c>
      <c r="O245" s="47">
        <f t="shared" si="54"/>
        <v>113.17919075144509</v>
      </c>
      <c r="P245" s="31">
        <f t="shared" si="54"/>
        <v>108.0568720379147</v>
      </c>
      <c r="Q245" s="31">
        <f t="shared" si="54"/>
        <v>0</v>
      </c>
      <c r="R245" s="31">
        <f t="shared" si="54"/>
        <v>0</v>
      </c>
      <c r="S245" s="31">
        <f t="shared" si="54"/>
        <v>111.19221411192215</v>
      </c>
      <c r="T245" s="32">
        <f t="shared" si="54"/>
        <v>109.1549295774648</v>
      </c>
    </row>
    <row r="246" spans="1:20" ht="12.75" hidden="1">
      <c r="A246" s="5" t="s">
        <v>247</v>
      </c>
      <c r="B246" s="34" t="s">
        <v>518</v>
      </c>
      <c r="C246" s="45">
        <f>'2019'!C247</f>
        <v>2235.733</v>
      </c>
      <c r="D246" s="6">
        <f>'2019'!D247</f>
        <v>344.091</v>
      </c>
      <c r="E246" s="6">
        <f>'2019'!E247</f>
        <v>259.468</v>
      </c>
      <c r="F246" s="6">
        <f>'2019'!F247</f>
        <v>174.112</v>
      </c>
      <c r="G246" s="6">
        <f>'2019'!G247</f>
        <v>1604.293</v>
      </c>
      <c r="H246" s="46">
        <f>'2019'!H247</f>
        <v>4617.697</v>
      </c>
      <c r="I246" s="45">
        <v>2274.374</v>
      </c>
      <c r="J246" s="6">
        <v>247.652</v>
      </c>
      <c r="K246" s="6">
        <v>358.812</v>
      </c>
      <c r="L246" s="6">
        <v>0</v>
      </c>
      <c r="M246" s="7">
        <f t="shared" si="57"/>
        <v>703.1270000000003</v>
      </c>
      <c r="N246" s="46">
        <v>3583.965</v>
      </c>
      <c r="O246" s="47">
        <f t="shared" si="54"/>
        <v>101.6994633273703</v>
      </c>
      <c r="P246" s="31">
        <f t="shared" si="54"/>
        <v>72.09302325581395</v>
      </c>
      <c r="Q246" s="31">
        <f t="shared" si="54"/>
        <v>138.6100386100386</v>
      </c>
      <c r="R246" s="31">
        <f t="shared" si="54"/>
        <v>0</v>
      </c>
      <c r="S246" s="31">
        <f t="shared" si="54"/>
        <v>43.82793017456359</v>
      </c>
      <c r="T246" s="32">
        <f t="shared" si="54"/>
        <v>77.6093546990039</v>
      </c>
    </row>
    <row r="247" spans="1:20" ht="12.75" hidden="1">
      <c r="A247" s="5" t="s">
        <v>248</v>
      </c>
      <c r="B247" s="34" t="s">
        <v>519</v>
      </c>
      <c r="C247" s="45">
        <f>'2019'!C248</f>
        <v>2051.531</v>
      </c>
      <c r="D247" s="6">
        <f>'2019'!D248</f>
        <v>180.902</v>
      </c>
      <c r="E247" s="6">
        <f>'2019'!E248</f>
        <v>407.667</v>
      </c>
      <c r="F247" s="6">
        <f>'2019'!F248</f>
        <v>113.1</v>
      </c>
      <c r="G247" s="6">
        <f>'2019'!G248</f>
        <v>456.4590000000002</v>
      </c>
      <c r="H247" s="46">
        <f>'2019'!H248</f>
        <v>3209.659</v>
      </c>
      <c r="I247" s="45">
        <v>2105.568</v>
      </c>
      <c r="J247" s="6">
        <v>197.824</v>
      </c>
      <c r="K247" s="6">
        <v>327.5</v>
      </c>
      <c r="L247" s="6">
        <v>9</v>
      </c>
      <c r="M247" s="7">
        <f t="shared" si="57"/>
        <v>1117.6569999999997</v>
      </c>
      <c r="N247" s="46">
        <v>3757.549</v>
      </c>
      <c r="O247" s="47">
        <f t="shared" si="54"/>
        <v>102.63157894736842</v>
      </c>
      <c r="P247" s="31">
        <f t="shared" si="54"/>
        <v>109.39226519337018</v>
      </c>
      <c r="Q247" s="31">
        <f t="shared" si="54"/>
        <v>80.3921568627451</v>
      </c>
      <c r="R247" s="31">
        <f t="shared" si="54"/>
        <v>7.964601769911504</v>
      </c>
      <c r="S247" s="31">
        <f t="shared" si="54"/>
        <v>245.17543859649123</v>
      </c>
      <c r="T247" s="32">
        <f t="shared" si="54"/>
        <v>117.07165109034267</v>
      </c>
    </row>
    <row r="248" spans="1:20" ht="12.75" hidden="1">
      <c r="A248" s="5" t="s">
        <v>249</v>
      </c>
      <c r="B248" s="34" t="s">
        <v>520</v>
      </c>
      <c r="C248" s="45">
        <f>'2019'!C249</f>
        <v>1417.288</v>
      </c>
      <c r="D248" s="6">
        <f>'2019'!D249</f>
        <v>162.45</v>
      </c>
      <c r="E248" s="6">
        <f>'2019'!E249</f>
        <v>265.547</v>
      </c>
      <c r="F248" s="6">
        <f>'2019'!F249</f>
        <v>120</v>
      </c>
      <c r="G248" s="6">
        <f>'2019'!G249</f>
        <v>611.778</v>
      </c>
      <c r="H248" s="46">
        <f>'2019'!H249</f>
        <v>2577.063</v>
      </c>
      <c r="I248" s="45">
        <v>1518.08</v>
      </c>
      <c r="J248" s="6">
        <v>172.399</v>
      </c>
      <c r="K248" s="6">
        <v>156.85</v>
      </c>
      <c r="L248" s="6">
        <v>0</v>
      </c>
      <c r="M248" s="7">
        <f t="shared" si="57"/>
        <v>788.3329999999999</v>
      </c>
      <c r="N248" s="46">
        <v>2635.662</v>
      </c>
      <c r="O248" s="47">
        <f t="shared" si="54"/>
        <v>107.12773465067042</v>
      </c>
      <c r="P248" s="31">
        <f t="shared" si="54"/>
        <v>106.17283950617285</v>
      </c>
      <c r="Q248" s="31">
        <f t="shared" si="54"/>
        <v>59.02255639097744</v>
      </c>
      <c r="R248" s="31">
        <f t="shared" si="54"/>
        <v>0</v>
      </c>
      <c r="S248" s="31">
        <f t="shared" si="54"/>
        <v>128.75816993464053</v>
      </c>
      <c r="T248" s="32">
        <f t="shared" si="54"/>
        <v>102.28948389600309</v>
      </c>
    </row>
    <row r="249" spans="1:20" ht="12.75" hidden="1">
      <c r="A249" s="5" t="s">
        <v>250</v>
      </c>
      <c r="B249" s="34" t="s">
        <v>521</v>
      </c>
      <c r="C249" s="45">
        <f>'2019'!C250</f>
        <v>1684.408</v>
      </c>
      <c r="D249" s="6">
        <f>'2019'!D250</f>
        <v>334.29</v>
      </c>
      <c r="E249" s="6">
        <f>'2019'!E250</f>
        <v>213.153</v>
      </c>
      <c r="F249" s="6">
        <f>'2019'!F250</f>
        <v>181.5</v>
      </c>
      <c r="G249" s="6">
        <f>'2019'!G250</f>
        <v>1720.1190000000004</v>
      </c>
      <c r="H249" s="46">
        <f>'2019'!H250</f>
        <v>4133.47</v>
      </c>
      <c r="I249" s="45">
        <v>1801.993</v>
      </c>
      <c r="J249" s="6">
        <v>226.201</v>
      </c>
      <c r="K249" s="6">
        <v>201.051</v>
      </c>
      <c r="L249" s="6">
        <v>67.978</v>
      </c>
      <c r="M249" s="7">
        <f t="shared" si="57"/>
        <v>1338.0900000000001</v>
      </c>
      <c r="N249" s="46">
        <v>3635.313</v>
      </c>
      <c r="O249" s="47">
        <f t="shared" si="54"/>
        <v>107.00712589073633</v>
      </c>
      <c r="P249" s="31">
        <f t="shared" si="54"/>
        <v>67.66467065868264</v>
      </c>
      <c r="Q249" s="31">
        <f t="shared" si="54"/>
        <v>94.36619718309859</v>
      </c>
      <c r="R249" s="31">
        <f t="shared" si="54"/>
        <v>37.362637362637365</v>
      </c>
      <c r="S249" s="31">
        <f t="shared" si="54"/>
        <v>77.79069767441861</v>
      </c>
      <c r="T249" s="32">
        <f t="shared" si="54"/>
        <v>87.95064118074039</v>
      </c>
    </row>
    <row r="250" spans="1:20" ht="12.75" hidden="1">
      <c r="A250" s="4">
        <v>19</v>
      </c>
      <c r="B250" s="86" t="s">
        <v>522</v>
      </c>
      <c r="C250" s="87">
        <f>'2019'!C251</f>
        <v>20534.286999999997</v>
      </c>
      <c r="D250" s="84">
        <f>'2019'!D251</f>
        <v>3008.393</v>
      </c>
      <c r="E250" s="84">
        <f>'2019'!E251</f>
        <v>1939.2640000000001</v>
      </c>
      <c r="F250" s="84">
        <f>'2019'!F251</f>
        <v>3818.238</v>
      </c>
      <c r="G250" s="84">
        <f>'2019'!G251</f>
        <v>15999.503000000002</v>
      </c>
      <c r="H250" s="88">
        <f>'2019'!H251</f>
        <v>45299.68499999999</v>
      </c>
      <c r="I250" s="87">
        <f aca="true" t="shared" si="58" ref="I250:N250">SUM(I251:I260)</f>
        <v>20754.890000000003</v>
      </c>
      <c r="J250" s="19">
        <f t="shared" si="58"/>
        <v>2576.0939999999996</v>
      </c>
      <c r="K250" s="19">
        <f t="shared" si="58"/>
        <v>3575.4359999999997</v>
      </c>
      <c r="L250" s="19">
        <f t="shared" si="58"/>
        <v>1696.787</v>
      </c>
      <c r="M250" s="19">
        <f t="shared" si="58"/>
        <v>15419.193999999998</v>
      </c>
      <c r="N250" s="52">
        <f t="shared" si="58"/>
        <v>44022.401</v>
      </c>
      <c r="O250" s="50">
        <f t="shared" si="54"/>
        <v>101.0762637576702</v>
      </c>
      <c r="P250" s="12">
        <f t="shared" si="54"/>
        <v>85.63829787234043</v>
      </c>
      <c r="Q250" s="12">
        <f t="shared" si="54"/>
        <v>184.37338834450748</v>
      </c>
      <c r="R250" s="12">
        <f t="shared" si="54"/>
        <v>44.44735463593504</v>
      </c>
      <c r="S250" s="12">
        <f t="shared" si="54"/>
        <v>96.36875</v>
      </c>
      <c r="T250" s="13">
        <f t="shared" si="54"/>
        <v>97.17880794701986</v>
      </c>
    </row>
    <row r="251" spans="1:20" ht="12.75" hidden="1">
      <c r="A251" s="5" t="s">
        <v>251</v>
      </c>
      <c r="B251" s="34" t="s">
        <v>523</v>
      </c>
      <c r="C251" s="45">
        <f>'2019'!C252</f>
        <v>2556.81</v>
      </c>
      <c r="D251" s="6">
        <f>'2019'!D252</f>
        <v>421.987</v>
      </c>
      <c r="E251" s="6">
        <f>'2019'!E252</f>
        <v>421.47</v>
      </c>
      <c r="F251" s="6">
        <f>'2019'!F252</f>
        <v>0</v>
      </c>
      <c r="G251" s="6">
        <f>'2019'!G252</f>
        <v>5070.110000000001</v>
      </c>
      <c r="H251" s="46">
        <f>'2019'!H252</f>
        <v>8470.377</v>
      </c>
      <c r="I251" s="45">
        <v>3046.4700000000003</v>
      </c>
      <c r="J251" s="6">
        <v>336.627</v>
      </c>
      <c r="K251" s="6">
        <v>291.387</v>
      </c>
      <c r="L251" s="6">
        <v>1502.528</v>
      </c>
      <c r="M251" s="7">
        <f aca="true" t="shared" si="59" ref="M251:M260">N251-I251-J251-K251-L251</f>
        <v>2733.552999999999</v>
      </c>
      <c r="N251" s="46">
        <v>7910.565</v>
      </c>
      <c r="O251" s="47">
        <f t="shared" si="54"/>
        <v>119.12397340633557</v>
      </c>
      <c r="P251" s="31">
        <f t="shared" si="54"/>
        <v>79.85781990521326</v>
      </c>
      <c r="Q251" s="31">
        <f t="shared" si="54"/>
        <v>69.12114014251782</v>
      </c>
      <c r="R251" s="31"/>
      <c r="S251" s="31">
        <f t="shared" si="54"/>
        <v>53.92504930966469</v>
      </c>
      <c r="T251" s="32">
        <f t="shared" si="54"/>
        <v>93.40023612750885</v>
      </c>
    </row>
    <row r="252" spans="1:20" ht="12.75" hidden="1">
      <c r="A252" s="5" t="s">
        <v>252</v>
      </c>
      <c r="B252" s="34" t="s">
        <v>524</v>
      </c>
      <c r="C252" s="45">
        <f>'2019'!C253</f>
        <v>4578.9529999999995</v>
      </c>
      <c r="D252" s="6">
        <f>'2019'!D253</f>
        <v>1434.938</v>
      </c>
      <c r="E252" s="6">
        <f>'2019'!E253</f>
        <v>532.694</v>
      </c>
      <c r="F252" s="6">
        <f>'2019'!F253</f>
        <v>3020.061</v>
      </c>
      <c r="G252" s="6">
        <f>'2019'!G253</f>
        <v>3391.962000000001</v>
      </c>
      <c r="H252" s="46">
        <f>'2019'!H253</f>
        <v>12958.608</v>
      </c>
      <c r="I252" s="45">
        <v>3762.7160000000003</v>
      </c>
      <c r="J252" s="6">
        <v>1252.035</v>
      </c>
      <c r="K252" s="6">
        <v>1176.801</v>
      </c>
      <c r="L252" s="6">
        <v>117.803</v>
      </c>
      <c r="M252" s="7">
        <f t="shared" si="59"/>
        <v>5980.387000000001</v>
      </c>
      <c r="N252" s="46">
        <v>12289.742</v>
      </c>
      <c r="O252" s="47">
        <f t="shared" si="54"/>
        <v>82.17951517798646</v>
      </c>
      <c r="P252" s="31">
        <f t="shared" si="54"/>
        <v>87.24738675958189</v>
      </c>
      <c r="Q252" s="31">
        <f t="shared" si="54"/>
        <v>220.82551594746715</v>
      </c>
      <c r="R252" s="31">
        <f t="shared" si="54"/>
        <v>3.90728476821192</v>
      </c>
      <c r="S252" s="31">
        <f t="shared" si="54"/>
        <v>176.29716981132074</v>
      </c>
      <c r="T252" s="32">
        <f t="shared" si="54"/>
        <v>94.83756462690023</v>
      </c>
    </row>
    <row r="253" spans="1:20" ht="12.75" hidden="1">
      <c r="A253" s="5" t="s">
        <v>253</v>
      </c>
      <c r="B253" s="34" t="s">
        <v>525</v>
      </c>
      <c r="C253" s="45">
        <f>'2019'!C254</f>
        <v>2368.224</v>
      </c>
      <c r="D253" s="6">
        <f>'2019'!D254</f>
        <v>112.229</v>
      </c>
      <c r="E253" s="6">
        <f>'2019'!E254</f>
        <v>27.572</v>
      </c>
      <c r="F253" s="6">
        <f>'2019'!F254</f>
        <v>70.24</v>
      </c>
      <c r="G253" s="6">
        <f>'2019'!G254</f>
        <v>838.4259999999996</v>
      </c>
      <c r="H253" s="46">
        <f>'2019'!H254</f>
        <v>3416.691</v>
      </c>
      <c r="I253" s="45">
        <v>2411.1220000000003</v>
      </c>
      <c r="J253" s="6">
        <v>97.594</v>
      </c>
      <c r="K253" s="6">
        <v>244.363</v>
      </c>
      <c r="L253" s="6">
        <v>0.72</v>
      </c>
      <c r="M253" s="7">
        <f t="shared" si="59"/>
        <v>610.0299999999997</v>
      </c>
      <c r="N253" s="46">
        <v>3363.829</v>
      </c>
      <c r="O253" s="47">
        <f t="shared" si="54"/>
        <v>101.81587837837837</v>
      </c>
      <c r="P253" s="31">
        <f t="shared" si="54"/>
        <v>87.5</v>
      </c>
      <c r="Q253" s="31">
        <f t="shared" si="54"/>
        <v>871.4285714285713</v>
      </c>
      <c r="R253" s="31">
        <f t="shared" si="54"/>
        <v>1.4285714285714286</v>
      </c>
      <c r="S253" s="31">
        <f t="shared" si="54"/>
        <v>72.79236276849642</v>
      </c>
      <c r="T253" s="32">
        <f t="shared" si="54"/>
        <v>98.44893181153058</v>
      </c>
    </row>
    <row r="254" spans="1:20" ht="12.75" hidden="1">
      <c r="A254" s="5" t="s">
        <v>254</v>
      </c>
      <c r="B254" s="34" t="s">
        <v>403</v>
      </c>
      <c r="C254" s="45">
        <f>'2019'!C255</f>
        <v>1661.404</v>
      </c>
      <c r="D254" s="6">
        <f>'2019'!D255</f>
        <v>227.251</v>
      </c>
      <c r="E254" s="6">
        <f>'2019'!E255</f>
        <v>0</v>
      </c>
      <c r="F254" s="6">
        <f>'2019'!F255</f>
        <v>73</v>
      </c>
      <c r="G254" s="6">
        <f>'2019'!G255</f>
        <v>2208.3479999999995</v>
      </c>
      <c r="H254" s="46">
        <f>'2019'!H255</f>
        <v>4170.003</v>
      </c>
      <c r="I254" s="45">
        <v>1715.079</v>
      </c>
      <c r="J254" s="6">
        <v>217.244</v>
      </c>
      <c r="K254" s="6">
        <v>28.671</v>
      </c>
      <c r="L254" s="6">
        <v>26.55</v>
      </c>
      <c r="M254" s="7">
        <f t="shared" si="59"/>
        <v>1228.3870000000002</v>
      </c>
      <c r="N254" s="46">
        <v>3215.931</v>
      </c>
      <c r="O254" s="47">
        <f t="shared" si="54"/>
        <v>103.25105358217941</v>
      </c>
      <c r="P254" s="31">
        <f t="shared" si="54"/>
        <v>95.59471365638767</v>
      </c>
      <c r="Q254" s="31"/>
      <c r="R254" s="31">
        <f t="shared" si="54"/>
        <v>36.986301369863014</v>
      </c>
      <c r="S254" s="31">
        <f t="shared" si="54"/>
        <v>55.61594202898551</v>
      </c>
      <c r="T254" s="32">
        <f t="shared" si="54"/>
        <v>77.12230215827338</v>
      </c>
    </row>
    <row r="255" spans="1:20" ht="12.75" hidden="1">
      <c r="A255" s="5" t="s">
        <v>255</v>
      </c>
      <c r="B255" s="34" t="s">
        <v>526</v>
      </c>
      <c r="C255" s="45">
        <f>'2019'!C256</f>
        <v>1502.523</v>
      </c>
      <c r="D255" s="6">
        <f>'2019'!D256</f>
        <v>102.565</v>
      </c>
      <c r="E255" s="6">
        <f>'2019'!E256</f>
        <v>0</v>
      </c>
      <c r="F255" s="6">
        <f>'2019'!F256</f>
        <v>0</v>
      </c>
      <c r="G255" s="6">
        <f>'2019'!G256</f>
        <v>829.6160000000002</v>
      </c>
      <c r="H255" s="46">
        <f>'2019'!H256</f>
        <v>2434.704</v>
      </c>
      <c r="I255" s="45">
        <v>1565.04</v>
      </c>
      <c r="J255" s="6">
        <v>91.774</v>
      </c>
      <c r="K255" s="6">
        <v>188.955</v>
      </c>
      <c r="L255" s="6">
        <v>0</v>
      </c>
      <c r="M255" s="7">
        <f t="shared" si="59"/>
        <v>734.568</v>
      </c>
      <c r="N255" s="46">
        <v>2580.337</v>
      </c>
      <c r="O255" s="47">
        <f t="shared" si="54"/>
        <v>104.12508316699933</v>
      </c>
      <c r="P255" s="31">
        <f t="shared" si="54"/>
        <v>89.32038834951457</v>
      </c>
      <c r="Q255" s="31"/>
      <c r="R255" s="31"/>
      <c r="S255" s="31">
        <f t="shared" si="54"/>
        <v>88.55421686746988</v>
      </c>
      <c r="T255" s="32">
        <f t="shared" si="54"/>
        <v>105.95482546201231</v>
      </c>
    </row>
    <row r="256" spans="1:20" ht="12.75" hidden="1">
      <c r="A256" s="5" t="s">
        <v>256</v>
      </c>
      <c r="B256" s="34" t="s">
        <v>527</v>
      </c>
      <c r="C256" s="45">
        <f>'2019'!C257</f>
        <v>1603.27</v>
      </c>
      <c r="D256" s="6">
        <f>'2019'!D257</f>
        <v>111.728</v>
      </c>
      <c r="E256" s="6">
        <f>'2019'!E257</f>
        <v>316.483</v>
      </c>
      <c r="F256" s="6">
        <f>'2019'!F257</f>
        <v>90.559</v>
      </c>
      <c r="G256" s="6">
        <f>'2019'!G257</f>
        <v>711.7440000000001</v>
      </c>
      <c r="H256" s="46">
        <f>'2019'!H257</f>
        <v>2833.784</v>
      </c>
      <c r="I256" s="45">
        <v>1925.875</v>
      </c>
      <c r="J256" s="6">
        <v>84.266</v>
      </c>
      <c r="K256" s="6">
        <v>408.273</v>
      </c>
      <c r="L256" s="6">
        <v>44.318</v>
      </c>
      <c r="M256" s="7">
        <f t="shared" si="59"/>
        <v>1448.791</v>
      </c>
      <c r="N256" s="46">
        <v>3911.523</v>
      </c>
      <c r="O256" s="47">
        <f t="shared" si="54"/>
        <v>120.14971927635682</v>
      </c>
      <c r="P256" s="31">
        <f t="shared" si="54"/>
        <v>75</v>
      </c>
      <c r="Q256" s="31">
        <f t="shared" si="54"/>
        <v>129.1139240506329</v>
      </c>
      <c r="R256" s="31">
        <f t="shared" si="54"/>
        <v>48.35164835164835</v>
      </c>
      <c r="S256" s="31">
        <f t="shared" si="54"/>
        <v>203.51123595505615</v>
      </c>
      <c r="T256" s="32">
        <f t="shared" si="54"/>
        <v>138.03810868031053</v>
      </c>
    </row>
    <row r="257" spans="1:20" ht="12.75" hidden="1">
      <c r="A257" s="5" t="s">
        <v>257</v>
      </c>
      <c r="B257" s="34" t="s">
        <v>528</v>
      </c>
      <c r="C257" s="45">
        <f>'2019'!C258</f>
        <v>2071.249</v>
      </c>
      <c r="D257" s="6">
        <f>'2019'!D258</f>
        <v>137.933</v>
      </c>
      <c r="E257" s="6">
        <f>'2019'!E258</f>
        <v>266.25</v>
      </c>
      <c r="F257" s="6">
        <f>'2019'!F258</f>
        <v>0</v>
      </c>
      <c r="G257" s="6">
        <f>'2019'!G258</f>
        <v>281.37800000000016</v>
      </c>
      <c r="H257" s="46">
        <f>'2019'!H258</f>
        <v>2756.81</v>
      </c>
      <c r="I257" s="45">
        <v>1990.6799999999998</v>
      </c>
      <c r="J257" s="6">
        <v>135.641</v>
      </c>
      <c r="K257" s="6">
        <v>377.77</v>
      </c>
      <c r="L257" s="6">
        <v>0</v>
      </c>
      <c r="M257" s="7">
        <f t="shared" si="59"/>
        <v>465.85600000000034</v>
      </c>
      <c r="N257" s="46">
        <v>2969.947</v>
      </c>
      <c r="O257" s="47">
        <f t="shared" si="54"/>
        <v>96.13713182037664</v>
      </c>
      <c r="P257" s="31">
        <f t="shared" si="54"/>
        <v>98.55072463768117</v>
      </c>
      <c r="Q257" s="31">
        <f t="shared" si="54"/>
        <v>142.10526315789474</v>
      </c>
      <c r="R257" s="31"/>
      <c r="S257" s="31">
        <f t="shared" si="54"/>
        <v>165.83629893238435</v>
      </c>
      <c r="T257" s="32">
        <f t="shared" si="54"/>
        <v>107.72578890097932</v>
      </c>
    </row>
    <row r="258" spans="1:20" ht="12.75" hidden="1">
      <c r="A258" s="5" t="s">
        <v>258</v>
      </c>
      <c r="B258" s="34" t="s">
        <v>529</v>
      </c>
      <c r="C258" s="45">
        <f>'2019'!C259</f>
        <v>1336.7669999999998</v>
      </c>
      <c r="D258" s="6">
        <f>'2019'!D259</f>
        <v>223.274</v>
      </c>
      <c r="E258" s="6">
        <f>'2019'!E259</f>
        <v>0</v>
      </c>
      <c r="F258" s="6">
        <f>'2019'!F259</f>
        <v>0</v>
      </c>
      <c r="G258" s="6">
        <f>'2019'!G259</f>
        <v>1580.4260000000004</v>
      </c>
      <c r="H258" s="46">
        <f>'2019'!H259</f>
        <v>3140.467</v>
      </c>
      <c r="I258" s="45">
        <v>1393.8799999999999</v>
      </c>
      <c r="J258" s="6">
        <v>169.482</v>
      </c>
      <c r="K258" s="6">
        <v>245.735</v>
      </c>
      <c r="L258" s="6">
        <v>4.868</v>
      </c>
      <c r="M258" s="7">
        <f t="shared" si="59"/>
        <v>920.9400000000003</v>
      </c>
      <c r="N258" s="46">
        <v>2734.905</v>
      </c>
      <c r="O258" s="47">
        <f t="shared" si="54"/>
        <v>104.26327599102467</v>
      </c>
      <c r="P258" s="31">
        <f t="shared" si="54"/>
        <v>75.7847533632287</v>
      </c>
      <c r="Q258" s="31"/>
      <c r="R258" s="31"/>
      <c r="S258" s="31">
        <f t="shared" si="54"/>
        <v>58.291139240506325</v>
      </c>
      <c r="T258" s="32">
        <f t="shared" si="54"/>
        <v>87.10191082802548</v>
      </c>
    </row>
    <row r="259" spans="1:20" ht="12.75" hidden="1">
      <c r="A259" s="5" t="s">
        <v>259</v>
      </c>
      <c r="B259" s="34" t="s">
        <v>530</v>
      </c>
      <c r="C259" s="45">
        <f>'2019'!C260</f>
        <v>1698.922</v>
      </c>
      <c r="D259" s="6">
        <f>'2019'!D260</f>
        <v>173.902</v>
      </c>
      <c r="E259" s="6">
        <f>'2019'!E260</f>
        <v>374.795</v>
      </c>
      <c r="F259" s="6">
        <f>'2019'!F260</f>
        <v>9.7</v>
      </c>
      <c r="G259" s="6">
        <f>'2019'!G260</f>
        <v>493.50800000000015</v>
      </c>
      <c r="H259" s="46">
        <f>'2019'!H260</f>
        <v>2750.827</v>
      </c>
      <c r="I259" s="45">
        <v>1772.685</v>
      </c>
      <c r="J259" s="6">
        <v>144.144</v>
      </c>
      <c r="K259" s="6">
        <v>478.908</v>
      </c>
      <c r="L259" s="6">
        <v>0</v>
      </c>
      <c r="M259" s="7">
        <f t="shared" si="59"/>
        <v>666.147</v>
      </c>
      <c r="N259" s="46">
        <v>3061.884</v>
      </c>
      <c r="O259" s="47">
        <f t="shared" si="54"/>
        <v>104.35550323719835</v>
      </c>
      <c r="P259" s="31">
        <f t="shared" si="54"/>
        <v>82.75862068965517</v>
      </c>
      <c r="Q259" s="31">
        <f t="shared" si="54"/>
        <v>127.73333333333335</v>
      </c>
      <c r="R259" s="31">
        <f t="shared" si="54"/>
        <v>0</v>
      </c>
      <c r="S259" s="31">
        <f t="shared" si="54"/>
        <v>134.8178137651822</v>
      </c>
      <c r="T259" s="32">
        <f t="shared" si="54"/>
        <v>111.30498000727009</v>
      </c>
    </row>
    <row r="260" spans="1:20" ht="12.75" hidden="1">
      <c r="A260" s="5" t="s">
        <v>260</v>
      </c>
      <c r="B260" s="34" t="s">
        <v>531</v>
      </c>
      <c r="C260" s="45">
        <f>'2019'!C261</f>
        <v>1156.165</v>
      </c>
      <c r="D260" s="6">
        <f>'2019'!D261</f>
        <v>62.586</v>
      </c>
      <c r="E260" s="6">
        <f>'2019'!E261</f>
        <v>0</v>
      </c>
      <c r="F260" s="6">
        <f>'2019'!F261</f>
        <v>554.678</v>
      </c>
      <c r="G260" s="6">
        <f>'2019'!G261</f>
        <v>593.9850000000002</v>
      </c>
      <c r="H260" s="46">
        <f>'2019'!H261</f>
        <v>2367.414</v>
      </c>
      <c r="I260" s="45">
        <v>1171.343</v>
      </c>
      <c r="J260" s="6">
        <v>47.287</v>
      </c>
      <c r="K260" s="6">
        <v>134.573</v>
      </c>
      <c r="L260" s="6">
        <v>0</v>
      </c>
      <c r="M260" s="7">
        <f t="shared" si="59"/>
        <v>630.535</v>
      </c>
      <c r="N260" s="46">
        <v>1983.738</v>
      </c>
      <c r="O260" s="47">
        <f t="shared" si="54"/>
        <v>101.29757785467129</v>
      </c>
      <c r="P260" s="31">
        <f t="shared" si="54"/>
        <v>74.60317460317461</v>
      </c>
      <c r="Q260" s="31"/>
      <c r="R260" s="31">
        <f t="shared" si="54"/>
        <v>0</v>
      </c>
      <c r="S260" s="31">
        <f t="shared" si="54"/>
        <v>106.22895622895624</v>
      </c>
      <c r="T260" s="32">
        <f t="shared" si="54"/>
        <v>83.81918039712717</v>
      </c>
    </row>
    <row r="261" spans="1:20" ht="12.75" hidden="1">
      <c r="A261" s="4">
        <v>20</v>
      </c>
      <c r="B261" s="18" t="s">
        <v>532</v>
      </c>
      <c r="C261" s="87">
        <f>'2019'!C262</f>
        <v>41943.982</v>
      </c>
      <c r="D261" s="84">
        <f>'2019'!D262</f>
        <v>5383.913</v>
      </c>
      <c r="E261" s="84">
        <f>'2019'!E262</f>
        <v>1606.387</v>
      </c>
      <c r="F261" s="84">
        <f>'2019'!F262</f>
        <v>10420.021</v>
      </c>
      <c r="G261" s="84">
        <f>'2019'!G262</f>
        <v>41052.48900000001</v>
      </c>
      <c r="H261" s="88">
        <f>'2019'!H262</f>
        <v>100406.792</v>
      </c>
      <c r="I261" s="87">
        <f aca="true" t="shared" si="60" ref="I261:N261">SUM(I262:I276)</f>
        <v>39529.852</v>
      </c>
      <c r="J261" s="19">
        <f t="shared" si="60"/>
        <v>4661.946</v>
      </c>
      <c r="K261" s="19">
        <f t="shared" si="60"/>
        <v>1856.8940000000002</v>
      </c>
      <c r="L261" s="19">
        <f t="shared" si="60"/>
        <v>1476.177</v>
      </c>
      <c r="M261" s="19">
        <f t="shared" si="60"/>
        <v>114015.27599999998</v>
      </c>
      <c r="N261" s="52">
        <f t="shared" si="60"/>
        <v>161540.14500000002</v>
      </c>
      <c r="O261" s="50">
        <f t="shared" si="54"/>
        <v>94.24470722868587</v>
      </c>
      <c r="P261" s="12">
        <f t="shared" si="54"/>
        <v>86.58989598811293</v>
      </c>
      <c r="Q261" s="12">
        <f t="shared" si="54"/>
        <v>115.62889165628891</v>
      </c>
      <c r="R261" s="12">
        <f t="shared" si="54"/>
        <v>14.16506717850288</v>
      </c>
      <c r="S261" s="12">
        <f t="shared" si="54"/>
        <v>277.7331189710611</v>
      </c>
      <c r="T261" s="13">
        <f t="shared" si="54"/>
        <v>160.88519724720388</v>
      </c>
    </row>
    <row r="262" spans="1:20" ht="12.75" hidden="1">
      <c r="A262" s="5" t="s">
        <v>261</v>
      </c>
      <c r="B262" s="34" t="s">
        <v>533</v>
      </c>
      <c r="C262" s="45">
        <f>'2019'!C263</f>
        <v>8658.64</v>
      </c>
      <c r="D262" s="6">
        <f>'2019'!D263</f>
        <v>2928.902</v>
      </c>
      <c r="E262" s="6">
        <f>'2019'!E263</f>
        <v>1298.482</v>
      </c>
      <c r="F262" s="6">
        <f>'2019'!F263</f>
        <v>61.435</v>
      </c>
      <c r="G262" s="6">
        <f>'2019'!G263</f>
        <v>27649.667999999998</v>
      </c>
      <c r="H262" s="46">
        <f>'2019'!H263</f>
        <v>40597.127</v>
      </c>
      <c r="I262" s="45">
        <v>8100.121999999999</v>
      </c>
      <c r="J262" s="6">
        <v>2490.386</v>
      </c>
      <c r="K262" s="6">
        <v>1186.352</v>
      </c>
      <c r="L262" s="6">
        <v>27.789</v>
      </c>
      <c r="M262" s="7">
        <f aca="true" t="shared" si="61" ref="M262:M276">N262-I262-J262-K262-L262</f>
        <v>99518.291</v>
      </c>
      <c r="N262" s="46">
        <v>111322.94</v>
      </c>
      <c r="O262" s="47">
        <f t="shared" si="54"/>
        <v>93.54428917888902</v>
      </c>
      <c r="P262" s="31">
        <f t="shared" si="54"/>
        <v>85.01194947080914</v>
      </c>
      <c r="Q262" s="31">
        <f t="shared" si="54"/>
        <v>91.37134052388289</v>
      </c>
      <c r="R262" s="31">
        <f t="shared" si="54"/>
        <v>45.90163934426229</v>
      </c>
      <c r="S262" s="31">
        <f t="shared" si="54"/>
        <v>359.9204339963834</v>
      </c>
      <c r="T262" s="32">
        <f t="shared" si="54"/>
        <v>274.2148434613395</v>
      </c>
    </row>
    <row r="263" spans="1:20" ht="12.75" hidden="1">
      <c r="A263" s="5" t="s">
        <v>262</v>
      </c>
      <c r="B263" s="34" t="s">
        <v>535</v>
      </c>
      <c r="C263" s="45">
        <f>'2019'!C264</f>
        <v>2908.02</v>
      </c>
      <c r="D263" s="6">
        <f>'2019'!D264</f>
        <v>58.244</v>
      </c>
      <c r="E263" s="6">
        <f>'2019'!E264</f>
        <v>0</v>
      </c>
      <c r="F263" s="6">
        <f>'2019'!F264</f>
        <v>29.92</v>
      </c>
      <c r="G263" s="6">
        <f>'2019'!G264</f>
        <v>828.0049999999999</v>
      </c>
      <c r="H263" s="46">
        <f>'2019'!H264</f>
        <v>3824.189</v>
      </c>
      <c r="I263" s="45">
        <v>2134.237</v>
      </c>
      <c r="J263" s="6">
        <v>118.897</v>
      </c>
      <c r="K263" s="6">
        <v>112.615</v>
      </c>
      <c r="L263" s="6">
        <v>0</v>
      </c>
      <c r="M263" s="7">
        <f t="shared" si="61"/>
        <v>1087.9460000000001</v>
      </c>
      <c r="N263" s="46">
        <v>3453.695</v>
      </c>
      <c r="O263" s="47">
        <f t="shared" si="54"/>
        <v>73.38376891334251</v>
      </c>
      <c r="P263" s="31">
        <f t="shared" si="54"/>
        <v>205.17241379310346</v>
      </c>
      <c r="Q263" s="31"/>
      <c r="R263" s="31">
        <f t="shared" si="54"/>
        <v>0</v>
      </c>
      <c r="S263" s="31">
        <f t="shared" si="54"/>
        <v>131.4009661835749</v>
      </c>
      <c r="T263" s="32">
        <f t="shared" si="54"/>
        <v>90.32426778242679</v>
      </c>
    </row>
    <row r="264" spans="1:20" ht="12.75" hidden="1">
      <c r="A264" s="5" t="s">
        <v>263</v>
      </c>
      <c r="B264" s="34" t="s">
        <v>536</v>
      </c>
      <c r="C264" s="45">
        <f>'2019'!C265</f>
        <v>2651.158</v>
      </c>
      <c r="D264" s="6">
        <f>'2019'!D265</f>
        <v>25.747</v>
      </c>
      <c r="E264" s="6">
        <f>'2019'!E265</f>
        <v>292.041</v>
      </c>
      <c r="F264" s="6">
        <f>'2019'!F265</f>
        <v>4.791</v>
      </c>
      <c r="G264" s="6">
        <f>'2019'!G265</f>
        <v>317.61400000000026</v>
      </c>
      <c r="H264" s="46">
        <f>'2019'!H265</f>
        <v>3291.351</v>
      </c>
      <c r="I264" s="45">
        <v>1912.983</v>
      </c>
      <c r="J264" s="6">
        <v>18.671</v>
      </c>
      <c r="K264" s="6">
        <v>339.159</v>
      </c>
      <c r="L264" s="6">
        <v>7</v>
      </c>
      <c r="M264" s="7">
        <f t="shared" si="61"/>
        <v>482.96799999999996</v>
      </c>
      <c r="N264" s="46">
        <v>2760.781</v>
      </c>
      <c r="O264" s="47">
        <f t="shared" si="54"/>
        <v>72.16144850999623</v>
      </c>
      <c r="P264" s="31">
        <f t="shared" si="54"/>
        <v>73.07692307692307</v>
      </c>
      <c r="Q264" s="31">
        <f t="shared" si="54"/>
        <v>116.09589041095892</v>
      </c>
      <c r="R264" s="31">
        <f t="shared" si="54"/>
        <v>140</v>
      </c>
      <c r="S264" s="31">
        <f t="shared" si="54"/>
        <v>151.88679245283018</v>
      </c>
      <c r="T264" s="32">
        <f t="shared" si="54"/>
        <v>83.89547250075965</v>
      </c>
    </row>
    <row r="265" spans="1:20" ht="12.75" hidden="1">
      <c r="A265" s="5" t="s">
        <v>264</v>
      </c>
      <c r="B265" s="34" t="s">
        <v>537</v>
      </c>
      <c r="C265" s="45">
        <f>'2019'!C266</f>
        <v>4495.954</v>
      </c>
      <c r="D265" s="6">
        <f>'2019'!D266</f>
        <v>477.367</v>
      </c>
      <c r="E265" s="6">
        <f>'2019'!E266</f>
        <v>0</v>
      </c>
      <c r="F265" s="6">
        <f>'2019'!F266</f>
        <v>0</v>
      </c>
      <c r="G265" s="6">
        <f>'2019'!G266</f>
        <v>5287.817999999999</v>
      </c>
      <c r="H265" s="46">
        <f>'2019'!H266</f>
        <v>10261.139</v>
      </c>
      <c r="I265" s="45">
        <v>4717.02</v>
      </c>
      <c r="J265" s="6">
        <v>409.187</v>
      </c>
      <c r="K265" s="6">
        <v>0</v>
      </c>
      <c r="L265" s="6">
        <v>480.411</v>
      </c>
      <c r="M265" s="7">
        <f t="shared" si="61"/>
        <v>5169.373</v>
      </c>
      <c r="N265" s="46">
        <v>10775.991</v>
      </c>
      <c r="O265" s="47">
        <f t="shared" si="54"/>
        <v>104.91548042704626</v>
      </c>
      <c r="P265" s="31">
        <f t="shared" si="54"/>
        <v>85.74423480083857</v>
      </c>
      <c r="Q265" s="31"/>
      <c r="R265" s="31"/>
      <c r="S265" s="31">
        <f t="shared" si="54"/>
        <v>97.74962178517399</v>
      </c>
      <c r="T265" s="32">
        <f t="shared" si="54"/>
        <v>105.01900399571191</v>
      </c>
    </row>
    <row r="266" spans="1:20" ht="12.75" hidden="1">
      <c r="A266" s="5" t="s">
        <v>687</v>
      </c>
      <c r="B266" s="34" t="s">
        <v>538</v>
      </c>
      <c r="C266" s="45">
        <f>'2019'!C267</f>
        <v>2053.2889999999998</v>
      </c>
      <c r="D266" s="6">
        <f>'2019'!D267</f>
        <v>114.562</v>
      </c>
      <c r="E266" s="6">
        <f>'2019'!E267</f>
        <v>0.834</v>
      </c>
      <c r="F266" s="6">
        <f>'2019'!F267</f>
        <v>0</v>
      </c>
      <c r="G266" s="6">
        <f>'2019'!G267</f>
        <v>320.22800000000024</v>
      </c>
      <c r="H266" s="46">
        <f>'2019'!H267</f>
        <v>2488.913</v>
      </c>
      <c r="I266" s="45">
        <v>2021.623</v>
      </c>
      <c r="J266" s="6">
        <v>106.648</v>
      </c>
      <c r="K266" s="6">
        <v>181.782</v>
      </c>
      <c r="L266" s="6">
        <v>310.502</v>
      </c>
      <c r="M266" s="7">
        <f t="shared" si="61"/>
        <v>467.5579999999997</v>
      </c>
      <c r="N266" s="46">
        <v>3088.113</v>
      </c>
      <c r="O266" s="47">
        <f t="shared" si="54"/>
        <v>98.49001461276181</v>
      </c>
      <c r="P266" s="31">
        <f t="shared" si="54"/>
        <v>93.04347826086956</v>
      </c>
      <c r="Q266" s="31">
        <f t="shared" si="54"/>
        <v>18200</v>
      </c>
      <c r="R266" s="31"/>
      <c r="S266" s="31">
        <f t="shared" si="54"/>
        <v>146.25</v>
      </c>
      <c r="T266" s="32">
        <f t="shared" si="54"/>
        <v>124.06588991562877</v>
      </c>
    </row>
    <row r="267" spans="1:20" ht="12.75" hidden="1">
      <c r="A267" s="5" t="s">
        <v>265</v>
      </c>
      <c r="B267" s="34" t="s">
        <v>539</v>
      </c>
      <c r="C267" s="45">
        <f>'2019'!C268</f>
        <v>2852.347</v>
      </c>
      <c r="D267" s="6">
        <f>'2019'!D268</f>
        <v>164.055</v>
      </c>
      <c r="E267" s="6">
        <f>'2019'!E268</f>
        <v>0</v>
      </c>
      <c r="F267" s="6">
        <f>'2019'!F268</f>
        <v>0</v>
      </c>
      <c r="G267" s="6">
        <f>'2019'!G268</f>
        <v>793.1019999999996</v>
      </c>
      <c r="H267" s="46">
        <f>'2019'!H268</f>
        <v>3809.504</v>
      </c>
      <c r="I267" s="45">
        <v>2829.3599999999997</v>
      </c>
      <c r="J267" s="6">
        <v>148.125</v>
      </c>
      <c r="K267" s="6">
        <v>0</v>
      </c>
      <c r="L267" s="6">
        <v>0</v>
      </c>
      <c r="M267" s="7">
        <f t="shared" si="61"/>
        <v>650.8330000000005</v>
      </c>
      <c r="N267" s="46">
        <v>3628.318</v>
      </c>
      <c r="O267" s="47">
        <f t="shared" si="54"/>
        <v>99.19354838709677</v>
      </c>
      <c r="P267" s="31">
        <f t="shared" si="54"/>
        <v>90.2439024390244</v>
      </c>
      <c r="Q267" s="31"/>
      <c r="R267" s="31"/>
      <c r="S267" s="31">
        <f t="shared" si="54"/>
        <v>82.09331651954602</v>
      </c>
      <c r="T267" s="32">
        <f t="shared" si="54"/>
        <v>95.22309711286088</v>
      </c>
    </row>
    <row r="268" spans="1:20" ht="12.75" hidden="1">
      <c r="A268" s="5" t="s">
        <v>266</v>
      </c>
      <c r="B268" s="34" t="s">
        <v>540</v>
      </c>
      <c r="C268" s="45">
        <f>'2019'!C269</f>
        <v>2355.0209999999997</v>
      </c>
      <c r="D268" s="6">
        <f>'2019'!D269</f>
        <v>176.729</v>
      </c>
      <c r="E268" s="6">
        <f>'2019'!E269</f>
        <v>8.216</v>
      </c>
      <c r="F268" s="6">
        <f>'2019'!F269</f>
        <v>9837.187</v>
      </c>
      <c r="G268" s="6">
        <f>'2019'!G269</f>
        <v>1121.1940000000013</v>
      </c>
      <c r="H268" s="46">
        <f>'2019'!H269</f>
        <v>13498.347</v>
      </c>
      <c r="I268" s="45">
        <v>2563.764</v>
      </c>
      <c r="J268" s="6">
        <v>99.514</v>
      </c>
      <c r="K268" s="6">
        <v>0</v>
      </c>
      <c r="L268" s="6">
        <v>397</v>
      </c>
      <c r="M268" s="7">
        <f t="shared" si="61"/>
        <v>1768.246</v>
      </c>
      <c r="N268" s="46">
        <v>4828.524</v>
      </c>
      <c r="O268" s="47">
        <f t="shared" si="54"/>
        <v>108.87473460721868</v>
      </c>
      <c r="P268" s="31">
        <f t="shared" si="54"/>
        <v>56.49717514124294</v>
      </c>
      <c r="Q268" s="31">
        <f t="shared" si="54"/>
        <v>0</v>
      </c>
      <c r="R268" s="31">
        <f t="shared" si="54"/>
        <v>4.035783267256277</v>
      </c>
      <c r="S268" s="31">
        <f t="shared" si="54"/>
        <v>157.71632471008027</v>
      </c>
      <c r="T268" s="32">
        <f t="shared" si="54"/>
        <v>35.775670469699214</v>
      </c>
    </row>
    <row r="269" spans="1:20" ht="12.75" hidden="1">
      <c r="A269" s="5" t="s">
        <v>267</v>
      </c>
      <c r="B269" s="34" t="s">
        <v>378</v>
      </c>
      <c r="C269" s="45">
        <f>'2019'!C270</f>
        <v>1199.5140000000001</v>
      </c>
      <c r="D269" s="6">
        <f>'2019'!D270</f>
        <v>76.343</v>
      </c>
      <c r="E269" s="6">
        <f>'2019'!E270</f>
        <v>0</v>
      </c>
      <c r="F269" s="6">
        <f>'2019'!F270</f>
        <v>0</v>
      </c>
      <c r="G269" s="6">
        <f>'2019'!G270</f>
        <v>174.19699999999995</v>
      </c>
      <c r="H269" s="46">
        <f>'2019'!H270</f>
        <v>1450.054</v>
      </c>
      <c r="I269" s="45">
        <v>1315.083</v>
      </c>
      <c r="J269" s="6">
        <v>67.346</v>
      </c>
      <c r="K269" s="6">
        <v>0</v>
      </c>
      <c r="L269" s="6">
        <v>0</v>
      </c>
      <c r="M269" s="7">
        <f t="shared" si="61"/>
        <v>211.50299999999993</v>
      </c>
      <c r="N269" s="46">
        <v>1593.932</v>
      </c>
      <c r="O269" s="47">
        <f t="shared" si="54"/>
        <v>109.58333333333334</v>
      </c>
      <c r="P269" s="31">
        <f t="shared" si="54"/>
        <v>88.1578947368421</v>
      </c>
      <c r="Q269" s="31"/>
      <c r="R269" s="31"/>
      <c r="S269" s="31">
        <f t="shared" si="54"/>
        <v>121.83908045977012</v>
      </c>
      <c r="T269" s="32">
        <f t="shared" si="54"/>
        <v>109.93103448275863</v>
      </c>
    </row>
    <row r="270" spans="1:20" ht="12.75" hidden="1">
      <c r="A270" s="5" t="s">
        <v>268</v>
      </c>
      <c r="B270" s="34" t="s">
        <v>541</v>
      </c>
      <c r="C270" s="45">
        <f>'2019'!C271</f>
        <v>2160.665</v>
      </c>
      <c r="D270" s="6">
        <f>'2019'!D271</f>
        <v>410.97</v>
      </c>
      <c r="E270" s="6">
        <f>'2019'!E271</f>
        <v>0</v>
      </c>
      <c r="F270" s="6">
        <f>'2019'!F271</f>
        <v>0</v>
      </c>
      <c r="G270" s="6">
        <f>'2019'!G271</f>
        <v>1322.1609999999998</v>
      </c>
      <c r="H270" s="46">
        <f>'2019'!H271</f>
        <v>3893.796</v>
      </c>
      <c r="I270" s="45">
        <v>2180.854</v>
      </c>
      <c r="J270" s="6">
        <v>292.785</v>
      </c>
      <c r="K270" s="6">
        <v>0</v>
      </c>
      <c r="L270" s="6">
        <v>208.95</v>
      </c>
      <c r="M270" s="7">
        <f t="shared" si="61"/>
        <v>763.9540000000002</v>
      </c>
      <c r="N270" s="46">
        <v>3446.543</v>
      </c>
      <c r="O270" s="47">
        <f aca="true" t="shared" si="62" ref="O270:T312">ROUND(I270,0)/ROUND(C270,0)*100</f>
        <v>100.92549745488199</v>
      </c>
      <c r="P270" s="31">
        <f t="shared" si="62"/>
        <v>71.28953771289538</v>
      </c>
      <c r="Q270" s="31"/>
      <c r="R270" s="31"/>
      <c r="S270" s="31">
        <f t="shared" si="62"/>
        <v>57.791225416036305</v>
      </c>
      <c r="T270" s="32">
        <f t="shared" si="62"/>
        <v>88.52080123266563</v>
      </c>
    </row>
    <row r="271" spans="1:20" ht="12.75" hidden="1">
      <c r="A271" s="5" t="s">
        <v>269</v>
      </c>
      <c r="B271" s="34" t="s">
        <v>542</v>
      </c>
      <c r="C271" s="45">
        <f>'2019'!C272</f>
        <v>2039.693</v>
      </c>
      <c r="D271" s="6">
        <f>'2019'!D272</f>
        <v>141.716</v>
      </c>
      <c r="E271" s="6">
        <f>'2019'!E272</f>
        <v>0</v>
      </c>
      <c r="F271" s="6">
        <f>'2019'!F272</f>
        <v>0</v>
      </c>
      <c r="G271" s="6">
        <f>'2019'!G272</f>
        <v>326.9849999999998</v>
      </c>
      <c r="H271" s="46">
        <f>'2019'!H272</f>
        <v>2508.394</v>
      </c>
      <c r="I271" s="45">
        <v>1420.2959999999998</v>
      </c>
      <c r="J271" s="6">
        <v>138.775</v>
      </c>
      <c r="K271" s="6">
        <v>0</v>
      </c>
      <c r="L271" s="6">
        <v>6.6</v>
      </c>
      <c r="M271" s="7">
        <f t="shared" si="61"/>
        <v>758.607</v>
      </c>
      <c r="N271" s="46">
        <v>2324.278</v>
      </c>
      <c r="O271" s="47">
        <f t="shared" si="62"/>
        <v>69.6078431372549</v>
      </c>
      <c r="P271" s="31">
        <f t="shared" si="62"/>
        <v>97.88732394366197</v>
      </c>
      <c r="Q271" s="31"/>
      <c r="R271" s="31"/>
      <c r="S271" s="31">
        <f t="shared" si="62"/>
        <v>232.11009174311928</v>
      </c>
      <c r="T271" s="32">
        <f t="shared" si="62"/>
        <v>92.6634768740032</v>
      </c>
    </row>
    <row r="272" spans="1:20" ht="12.75" hidden="1">
      <c r="A272" s="5" t="s">
        <v>688</v>
      </c>
      <c r="B272" s="34" t="s">
        <v>543</v>
      </c>
      <c r="C272" s="45">
        <f>'2019'!C273</f>
        <v>3718.3559999999998</v>
      </c>
      <c r="D272" s="6">
        <f>'2019'!D273</f>
        <v>279.513</v>
      </c>
      <c r="E272" s="6">
        <f>'2019'!E273</f>
        <v>5.297</v>
      </c>
      <c r="F272" s="6">
        <f>'2019'!F273</f>
        <v>0</v>
      </c>
      <c r="G272" s="6">
        <f>'2019'!G273</f>
        <v>713.6219999999998</v>
      </c>
      <c r="H272" s="46">
        <f>'2019'!H273</f>
        <v>4716.788</v>
      </c>
      <c r="I272" s="45">
        <v>3545.3370000000004</v>
      </c>
      <c r="J272" s="6">
        <v>11.633</v>
      </c>
      <c r="K272" s="6">
        <v>0</v>
      </c>
      <c r="L272" s="6">
        <v>0</v>
      </c>
      <c r="M272" s="7">
        <f t="shared" si="61"/>
        <v>752.0069999999994</v>
      </c>
      <c r="N272" s="46">
        <v>4308.977</v>
      </c>
      <c r="O272" s="47">
        <f t="shared" si="62"/>
        <v>95.34696073157612</v>
      </c>
      <c r="P272" s="31">
        <f t="shared" si="62"/>
        <v>4.285714285714286</v>
      </c>
      <c r="Q272" s="31">
        <f t="shared" si="62"/>
        <v>0</v>
      </c>
      <c r="R272" s="31"/>
      <c r="S272" s="31">
        <f t="shared" si="62"/>
        <v>105.32212885154063</v>
      </c>
      <c r="T272" s="32">
        <f t="shared" si="62"/>
        <v>91.35043459826161</v>
      </c>
    </row>
    <row r="273" spans="1:20" ht="12.75" hidden="1">
      <c r="A273" s="5" t="s">
        <v>270</v>
      </c>
      <c r="B273" s="34" t="s">
        <v>320</v>
      </c>
      <c r="C273" s="45">
        <f>'2019'!C274</f>
        <v>1797.104</v>
      </c>
      <c r="D273" s="6">
        <f>'2019'!D274</f>
        <v>213.718</v>
      </c>
      <c r="E273" s="6">
        <f>'2019'!E274</f>
        <v>1.517</v>
      </c>
      <c r="F273" s="6">
        <f>'2019'!F274</f>
        <v>0</v>
      </c>
      <c r="G273" s="6">
        <f>'2019'!G274</f>
        <v>523.2330000000001</v>
      </c>
      <c r="H273" s="46">
        <f>'2019'!H274</f>
        <v>2535.572</v>
      </c>
      <c r="I273" s="45">
        <v>1593.1419999999998</v>
      </c>
      <c r="J273" s="6">
        <v>409.658</v>
      </c>
      <c r="K273" s="6">
        <v>0</v>
      </c>
      <c r="L273" s="6">
        <v>0</v>
      </c>
      <c r="M273" s="7">
        <f t="shared" si="61"/>
        <v>393.9480000000002</v>
      </c>
      <c r="N273" s="46">
        <v>2396.748</v>
      </c>
      <c r="O273" s="47">
        <f t="shared" si="62"/>
        <v>88.64774624373956</v>
      </c>
      <c r="P273" s="31">
        <f t="shared" si="62"/>
        <v>191.588785046729</v>
      </c>
      <c r="Q273" s="31">
        <f t="shared" si="62"/>
        <v>0</v>
      </c>
      <c r="R273" s="31"/>
      <c r="S273" s="31">
        <f t="shared" si="62"/>
        <v>75.33460803059273</v>
      </c>
      <c r="T273" s="32">
        <f t="shared" si="62"/>
        <v>94.51892744479495</v>
      </c>
    </row>
    <row r="274" spans="1:20" ht="12.75" hidden="1">
      <c r="A274" s="5" t="s">
        <v>271</v>
      </c>
      <c r="B274" s="34" t="s">
        <v>545</v>
      </c>
      <c r="C274" s="45">
        <f>'2019'!C275</f>
        <v>1142.348</v>
      </c>
      <c r="D274" s="6">
        <f>'2019'!D275</f>
        <v>194.065</v>
      </c>
      <c r="E274" s="6">
        <f>'2019'!E275</f>
        <v>0</v>
      </c>
      <c r="F274" s="6">
        <f>'2019'!F275</f>
        <v>0</v>
      </c>
      <c r="G274" s="6">
        <f>'2019'!G275</f>
        <v>389.1220000000001</v>
      </c>
      <c r="H274" s="46">
        <f>'2019'!H275</f>
        <v>1725.535</v>
      </c>
      <c r="I274" s="45">
        <v>1113.995</v>
      </c>
      <c r="J274" s="6">
        <v>197.397</v>
      </c>
      <c r="K274" s="6">
        <v>0</v>
      </c>
      <c r="L274" s="6">
        <v>37.925</v>
      </c>
      <c r="M274" s="7">
        <f t="shared" si="61"/>
        <v>708.5640000000001</v>
      </c>
      <c r="N274" s="46">
        <v>2057.881</v>
      </c>
      <c r="O274" s="47">
        <f t="shared" si="62"/>
        <v>97.54816112084063</v>
      </c>
      <c r="P274" s="31">
        <f t="shared" si="62"/>
        <v>101.5463917525773</v>
      </c>
      <c r="Q274" s="31"/>
      <c r="R274" s="31"/>
      <c r="S274" s="31">
        <f t="shared" si="62"/>
        <v>182.26221079691516</v>
      </c>
      <c r="T274" s="32">
        <f t="shared" si="62"/>
        <v>119.23522595596756</v>
      </c>
    </row>
    <row r="275" spans="1:20" ht="12.75" hidden="1">
      <c r="A275" s="5" t="s">
        <v>689</v>
      </c>
      <c r="B275" s="34" t="s">
        <v>382</v>
      </c>
      <c r="C275" s="45">
        <f>'2019'!C276</f>
        <v>2345.016</v>
      </c>
      <c r="D275" s="6">
        <f>'2019'!D276</f>
        <v>26.78</v>
      </c>
      <c r="E275" s="6">
        <f>'2019'!E276</f>
        <v>0</v>
      </c>
      <c r="F275" s="6">
        <f>'2019'!F276</f>
        <v>0</v>
      </c>
      <c r="G275" s="6">
        <f>'2019'!G276</f>
        <v>750.78</v>
      </c>
      <c r="H275" s="46">
        <f>'2019'!H276</f>
        <v>3122.576</v>
      </c>
      <c r="I275" s="45">
        <v>2294.2509999999997</v>
      </c>
      <c r="J275" s="6">
        <v>62.5</v>
      </c>
      <c r="K275" s="6">
        <v>0</v>
      </c>
      <c r="L275" s="6">
        <v>0</v>
      </c>
      <c r="M275" s="7">
        <f t="shared" si="61"/>
        <v>806.9820000000004</v>
      </c>
      <c r="N275" s="46">
        <v>3163.733</v>
      </c>
      <c r="O275" s="47">
        <f t="shared" si="62"/>
        <v>97.82515991471216</v>
      </c>
      <c r="P275" s="31">
        <f t="shared" si="62"/>
        <v>233.33333333333334</v>
      </c>
      <c r="Q275" s="31"/>
      <c r="R275" s="31"/>
      <c r="S275" s="31">
        <f t="shared" si="62"/>
        <v>107.45672436750999</v>
      </c>
      <c r="T275" s="32">
        <f t="shared" si="62"/>
        <v>101.31284021773936</v>
      </c>
    </row>
    <row r="276" spans="1:20" ht="12.75" hidden="1">
      <c r="A276" s="5" t="s">
        <v>272</v>
      </c>
      <c r="B276" s="34" t="s">
        <v>546</v>
      </c>
      <c r="C276" s="45">
        <f>'2019'!C277</f>
        <v>1566.857</v>
      </c>
      <c r="D276" s="6">
        <f>'2019'!D277</f>
        <v>95.202</v>
      </c>
      <c r="E276" s="6">
        <f>'2019'!E277</f>
        <v>0</v>
      </c>
      <c r="F276" s="6">
        <f>'2019'!F277</f>
        <v>486.688</v>
      </c>
      <c r="G276" s="6">
        <f>'2019'!G277</f>
        <v>534.7600000000001</v>
      </c>
      <c r="H276" s="46">
        <f>'2019'!H277</f>
        <v>2683.507</v>
      </c>
      <c r="I276" s="45">
        <v>1787.785</v>
      </c>
      <c r="J276" s="6">
        <v>90.424</v>
      </c>
      <c r="K276" s="6">
        <v>36.986</v>
      </c>
      <c r="L276" s="6">
        <v>0</v>
      </c>
      <c r="M276" s="7">
        <f t="shared" si="61"/>
        <v>474.49599999999975</v>
      </c>
      <c r="N276" s="46">
        <v>2389.691</v>
      </c>
      <c r="O276" s="47">
        <f t="shared" si="62"/>
        <v>114.1033822590938</v>
      </c>
      <c r="P276" s="31">
        <f t="shared" si="62"/>
        <v>94.73684210526315</v>
      </c>
      <c r="Q276" s="31"/>
      <c r="R276" s="31">
        <f t="shared" si="62"/>
        <v>0</v>
      </c>
      <c r="S276" s="31">
        <f t="shared" si="62"/>
        <v>88.59813084112149</v>
      </c>
      <c r="T276" s="32">
        <f t="shared" si="62"/>
        <v>89.04619970193741</v>
      </c>
    </row>
    <row r="277" spans="1:20" ht="12.75" hidden="1">
      <c r="A277" s="4">
        <v>21</v>
      </c>
      <c r="B277" s="18" t="s">
        <v>547</v>
      </c>
      <c r="C277" s="87">
        <f>'2019'!C278</f>
        <v>26868.223</v>
      </c>
      <c r="D277" s="84">
        <f>'2019'!D278</f>
        <v>2979.354</v>
      </c>
      <c r="E277" s="84">
        <f>'2019'!E278</f>
        <v>1888.533</v>
      </c>
      <c r="F277" s="84">
        <f>'2019'!F278</f>
        <v>16054.714999999998</v>
      </c>
      <c r="G277" s="84">
        <f>'2019'!G278</f>
        <v>13861.207999999997</v>
      </c>
      <c r="H277" s="88">
        <f>'2019'!H278</f>
        <v>61652.032999999996</v>
      </c>
      <c r="I277" s="87">
        <f aca="true" t="shared" si="63" ref="I277:N277">SUM(I278:I288)</f>
        <v>27343.637</v>
      </c>
      <c r="J277" s="19">
        <f t="shared" si="63"/>
        <v>2610.82</v>
      </c>
      <c r="K277" s="19">
        <f t="shared" si="63"/>
        <v>3668.0480000000002</v>
      </c>
      <c r="L277" s="19">
        <f t="shared" si="63"/>
        <v>1850.0069999999998</v>
      </c>
      <c r="M277" s="19">
        <f t="shared" si="63"/>
        <v>17711.039</v>
      </c>
      <c r="N277" s="52">
        <f t="shared" si="63"/>
        <v>53183.55100000001</v>
      </c>
      <c r="O277" s="50">
        <f t="shared" si="62"/>
        <v>101.77162423701056</v>
      </c>
      <c r="P277" s="12">
        <f t="shared" si="62"/>
        <v>87.64686136287345</v>
      </c>
      <c r="Q277" s="12">
        <f t="shared" si="62"/>
        <v>194.1768131286395</v>
      </c>
      <c r="R277" s="12">
        <f t="shared" si="62"/>
        <v>11.522890065400187</v>
      </c>
      <c r="S277" s="12">
        <f t="shared" si="62"/>
        <v>127.77577375369742</v>
      </c>
      <c r="T277" s="13">
        <f t="shared" si="62"/>
        <v>86.26484136767664</v>
      </c>
    </row>
    <row r="278" spans="1:20" ht="12.75" hidden="1">
      <c r="A278" s="5" t="s">
        <v>273</v>
      </c>
      <c r="B278" s="34" t="s">
        <v>548</v>
      </c>
      <c r="C278" s="45">
        <f>'2019'!C279</f>
        <v>7026.997</v>
      </c>
      <c r="D278" s="6">
        <f>'2019'!D279</f>
        <v>1792.298</v>
      </c>
      <c r="E278" s="6">
        <f>'2019'!E279</f>
        <v>942.7</v>
      </c>
      <c r="F278" s="6">
        <f>'2019'!F279</f>
        <v>5441.822</v>
      </c>
      <c r="G278" s="6">
        <f>'2019'!G279</f>
        <v>3948.556999999999</v>
      </c>
      <c r="H278" s="46">
        <f>'2019'!H279</f>
        <v>19152.374</v>
      </c>
      <c r="I278" s="45">
        <v>7433.727</v>
      </c>
      <c r="J278" s="6">
        <v>1403.275</v>
      </c>
      <c r="K278" s="6">
        <v>1606.9</v>
      </c>
      <c r="L278" s="6">
        <v>19.75</v>
      </c>
      <c r="M278" s="7">
        <f aca="true" t="shared" si="64" ref="M278:M288">N278-I278-J278-K278-L278</f>
        <v>8109.432000000001</v>
      </c>
      <c r="N278" s="46">
        <v>18573.084</v>
      </c>
      <c r="O278" s="47">
        <f t="shared" si="62"/>
        <v>105.79194535363598</v>
      </c>
      <c r="P278" s="31">
        <f t="shared" si="62"/>
        <v>78.29241071428571</v>
      </c>
      <c r="Q278" s="31">
        <f t="shared" si="62"/>
        <v>170.4135737009544</v>
      </c>
      <c r="R278" s="31">
        <f t="shared" si="62"/>
        <v>0.3675119441381845</v>
      </c>
      <c r="S278" s="31">
        <f t="shared" si="62"/>
        <v>205.34312484173208</v>
      </c>
      <c r="T278" s="32">
        <f t="shared" si="62"/>
        <v>96.97681704260651</v>
      </c>
    </row>
    <row r="279" spans="1:20" ht="12.75" hidden="1">
      <c r="A279" s="5" t="s">
        <v>274</v>
      </c>
      <c r="B279" s="34" t="s">
        <v>534</v>
      </c>
      <c r="C279" s="45">
        <f>'2019'!C280</f>
        <v>2468.881</v>
      </c>
      <c r="D279" s="6">
        <f>'2019'!D280</f>
        <v>130.703</v>
      </c>
      <c r="E279" s="6">
        <f>'2019'!E280</f>
        <v>303.983</v>
      </c>
      <c r="F279" s="6">
        <f>'2019'!F280</f>
        <v>14.01</v>
      </c>
      <c r="G279" s="6">
        <f>'2019'!G280</f>
        <v>1508.6700000000005</v>
      </c>
      <c r="H279" s="46">
        <f>'2019'!H280</f>
        <v>4426.247</v>
      </c>
      <c r="I279" s="45">
        <v>2525.691</v>
      </c>
      <c r="J279" s="6">
        <v>104.516</v>
      </c>
      <c r="K279" s="6">
        <v>315.323</v>
      </c>
      <c r="L279" s="6">
        <v>685.046</v>
      </c>
      <c r="M279" s="7">
        <f t="shared" si="64"/>
        <v>696.8360000000005</v>
      </c>
      <c r="N279" s="46">
        <v>4327.412</v>
      </c>
      <c r="O279" s="47">
        <f t="shared" si="62"/>
        <v>102.3086269744836</v>
      </c>
      <c r="P279" s="31">
        <f t="shared" si="62"/>
        <v>80.1526717557252</v>
      </c>
      <c r="Q279" s="31">
        <f t="shared" si="62"/>
        <v>103.61842105263158</v>
      </c>
      <c r="R279" s="31">
        <f t="shared" si="62"/>
        <v>4892.857142857143</v>
      </c>
      <c r="S279" s="31">
        <f t="shared" si="62"/>
        <v>46.1895294897283</v>
      </c>
      <c r="T279" s="32">
        <f t="shared" si="62"/>
        <v>97.76321735201084</v>
      </c>
    </row>
    <row r="280" spans="1:20" ht="12.75" hidden="1">
      <c r="A280" s="5" t="s">
        <v>275</v>
      </c>
      <c r="B280" s="34" t="s">
        <v>549</v>
      </c>
      <c r="C280" s="45">
        <f>'2019'!C281</f>
        <v>1725.6870000000001</v>
      </c>
      <c r="D280" s="6">
        <f>'2019'!D281</f>
        <v>76.108</v>
      </c>
      <c r="E280" s="6">
        <f>'2019'!E281</f>
        <v>0</v>
      </c>
      <c r="F280" s="6">
        <f>'2019'!F281</f>
        <v>30.81</v>
      </c>
      <c r="G280" s="6">
        <f>'2019'!G281</f>
        <v>1003.3829999999998</v>
      </c>
      <c r="H280" s="46">
        <f>'2019'!H281</f>
        <v>2835.988</v>
      </c>
      <c r="I280" s="45">
        <v>1435.914</v>
      </c>
      <c r="J280" s="6">
        <v>61.542</v>
      </c>
      <c r="K280" s="6">
        <v>101.192</v>
      </c>
      <c r="L280" s="6">
        <v>0</v>
      </c>
      <c r="M280" s="7">
        <f t="shared" si="64"/>
        <v>646.7680000000001</v>
      </c>
      <c r="N280" s="46">
        <v>2245.416</v>
      </c>
      <c r="O280" s="47">
        <f t="shared" si="62"/>
        <v>83.1981460023175</v>
      </c>
      <c r="P280" s="31">
        <f t="shared" si="62"/>
        <v>81.57894736842105</v>
      </c>
      <c r="Q280" s="31"/>
      <c r="R280" s="31">
        <f t="shared" si="62"/>
        <v>0</v>
      </c>
      <c r="S280" s="31">
        <f t="shared" si="62"/>
        <v>64.50648055832502</v>
      </c>
      <c r="T280" s="32">
        <f t="shared" si="62"/>
        <v>79.1607898448519</v>
      </c>
    </row>
    <row r="281" spans="1:20" ht="12.75" hidden="1">
      <c r="A281" s="5" t="s">
        <v>276</v>
      </c>
      <c r="B281" s="34" t="s">
        <v>550</v>
      </c>
      <c r="C281" s="45">
        <f>'2019'!C282</f>
        <v>1960.812</v>
      </c>
      <c r="D281" s="6">
        <f>'2019'!D282</f>
        <v>136.048</v>
      </c>
      <c r="E281" s="6">
        <f>'2019'!E282</f>
        <v>0</v>
      </c>
      <c r="F281" s="6">
        <f>'2019'!F282</f>
        <v>9118.895</v>
      </c>
      <c r="G281" s="6">
        <f>'2019'!G282</f>
        <v>1355.7139999999981</v>
      </c>
      <c r="H281" s="46">
        <f>'2019'!H282</f>
        <v>12571.469</v>
      </c>
      <c r="I281" s="45">
        <v>2123.193</v>
      </c>
      <c r="J281" s="6">
        <v>129.619</v>
      </c>
      <c r="K281" s="6">
        <v>0</v>
      </c>
      <c r="L281" s="6">
        <v>154.807</v>
      </c>
      <c r="M281" s="7">
        <f t="shared" si="64"/>
        <v>2314.0539999999996</v>
      </c>
      <c r="N281" s="46">
        <v>4721.673</v>
      </c>
      <c r="O281" s="47">
        <f t="shared" si="62"/>
        <v>108.2610912799592</v>
      </c>
      <c r="P281" s="31">
        <f t="shared" si="62"/>
        <v>95.58823529411765</v>
      </c>
      <c r="Q281" s="31"/>
      <c r="R281" s="31">
        <f t="shared" si="62"/>
        <v>1.6997477793617721</v>
      </c>
      <c r="S281" s="31">
        <f t="shared" si="62"/>
        <v>170.64896755162243</v>
      </c>
      <c r="T281" s="32">
        <f t="shared" si="62"/>
        <v>37.562644181051624</v>
      </c>
    </row>
    <row r="282" spans="1:20" ht="12.75" hidden="1">
      <c r="A282" s="5" t="s">
        <v>277</v>
      </c>
      <c r="B282" s="34" t="s">
        <v>404</v>
      </c>
      <c r="C282" s="45">
        <f>'2019'!C283</f>
        <v>2408.929</v>
      </c>
      <c r="D282" s="6">
        <f>'2019'!D283</f>
        <v>113.412</v>
      </c>
      <c r="E282" s="6">
        <f>'2019'!E283</f>
        <v>11.93</v>
      </c>
      <c r="F282" s="6">
        <f>'2019'!F283</f>
        <v>41.25</v>
      </c>
      <c r="G282" s="6">
        <f>'2019'!G283</f>
        <v>1010.0749999999998</v>
      </c>
      <c r="H282" s="46">
        <f>'2019'!H283</f>
        <v>3585.596</v>
      </c>
      <c r="I282" s="45">
        <v>2524.16</v>
      </c>
      <c r="J282" s="6">
        <v>87.251</v>
      </c>
      <c r="K282" s="6">
        <v>221.094</v>
      </c>
      <c r="L282" s="6">
        <v>111.515</v>
      </c>
      <c r="M282" s="7">
        <f t="shared" si="64"/>
        <v>1819.5130000000001</v>
      </c>
      <c r="N282" s="46">
        <v>4763.533</v>
      </c>
      <c r="O282" s="47">
        <f t="shared" si="62"/>
        <v>104.77376504773765</v>
      </c>
      <c r="P282" s="31">
        <f t="shared" si="62"/>
        <v>76.99115044247787</v>
      </c>
      <c r="Q282" s="31">
        <f t="shared" si="62"/>
        <v>1841.6666666666667</v>
      </c>
      <c r="R282" s="31">
        <f t="shared" si="62"/>
        <v>273.1707317073171</v>
      </c>
      <c r="S282" s="31">
        <f t="shared" si="62"/>
        <v>180.1980198019802</v>
      </c>
      <c r="T282" s="32">
        <f t="shared" si="62"/>
        <v>132.8499721137758</v>
      </c>
    </row>
    <row r="283" spans="1:20" ht="12.75" hidden="1">
      <c r="A283" s="5" t="s">
        <v>278</v>
      </c>
      <c r="B283" s="34" t="s">
        <v>551</v>
      </c>
      <c r="C283" s="45">
        <f>'2019'!C284</f>
        <v>1139.497</v>
      </c>
      <c r="D283" s="6">
        <f>'2019'!D284</f>
        <v>116.88</v>
      </c>
      <c r="E283" s="6">
        <f>'2019'!E284</f>
        <v>62.971</v>
      </c>
      <c r="F283" s="6">
        <f>'2019'!F284</f>
        <v>87.05</v>
      </c>
      <c r="G283" s="6">
        <f>'2019'!G284</f>
        <v>1090.302</v>
      </c>
      <c r="H283" s="46">
        <f>'2019'!H284</f>
        <v>2496.7</v>
      </c>
      <c r="I283" s="45">
        <v>818.592</v>
      </c>
      <c r="J283" s="6">
        <v>105.134</v>
      </c>
      <c r="K283" s="6">
        <v>630.619</v>
      </c>
      <c r="L283" s="6">
        <v>9.38</v>
      </c>
      <c r="M283" s="7">
        <f t="shared" si="64"/>
        <v>709.6589999999999</v>
      </c>
      <c r="N283" s="46">
        <v>2273.384</v>
      </c>
      <c r="O283" s="47">
        <f t="shared" si="62"/>
        <v>71.90517998244074</v>
      </c>
      <c r="P283" s="31">
        <f t="shared" si="62"/>
        <v>89.74358974358975</v>
      </c>
      <c r="Q283" s="31">
        <f t="shared" si="62"/>
        <v>1001.5873015873016</v>
      </c>
      <c r="R283" s="31">
        <f t="shared" si="62"/>
        <v>10.344827586206897</v>
      </c>
      <c r="S283" s="31">
        <f t="shared" si="62"/>
        <v>65.13761467889908</v>
      </c>
      <c r="T283" s="32">
        <f t="shared" si="62"/>
        <v>91.02923508209851</v>
      </c>
    </row>
    <row r="284" spans="1:20" ht="12.75" hidden="1">
      <c r="A284" s="5" t="s">
        <v>279</v>
      </c>
      <c r="B284" s="34" t="s">
        <v>407</v>
      </c>
      <c r="C284" s="45">
        <f>'2019'!C285</f>
        <v>2594.844</v>
      </c>
      <c r="D284" s="6">
        <f>'2019'!D285</f>
        <v>215.969</v>
      </c>
      <c r="E284" s="6">
        <f>'2019'!E285</f>
        <v>353.014</v>
      </c>
      <c r="F284" s="6">
        <f>'2019'!F285</f>
        <v>0</v>
      </c>
      <c r="G284" s="6">
        <f>'2019'!G285</f>
        <v>684.7839999999998</v>
      </c>
      <c r="H284" s="46">
        <f>'2019'!H285</f>
        <v>3848.611</v>
      </c>
      <c r="I284" s="45">
        <v>2705.4030000000002</v>
      </c>
      <c r="J284" s="6">
        <v>252.189</v>
      </c>
      <c r="K284" s="6">
        <v>366.002</v>
      </c>
      <c r="L284" s="6">
        <v>81.21</v>
      </c>
      <c r="M284" s="7">
        <f t="shared" si="64"/>
        <v>840.2659999999994</v>
      </c>
      <c r="N284" s="46">
        <v>4245.07</v>
      </c>
      <c r="O284" s="47">
        <f t="shared" si="62"/>
        <v>104.23892100192677</v>
      </c>
      <c r="P284" s="31">
        <f t="shared" si="62"/>
        <v>116.66666666666667</v>
      </c>
      <c r="Q284" s="31">
        <f t="shared" si="62"/>
        <v>103.68271954674222</v>
      </c>
      <c r="R284" s="31"/>
      <c r="S284" s="31">
        <f t="shared" si="62"/>
        <v>122.62773722627738</v>
      </c>
      <c r="T284" s="32">
        <f t="shared" si="62"/>
        <v>110.2883865939205</v>
      </c>
    </row>
    <row r="285" spans="1:20" ht="12.75" hidden="1">
      <c r="A285" s="5" t="s">
        <v>280</v>
      </c>
      <c r="B285" s="34" t="s">
        <v>552</v>
      </c>
      <c r="C285" s="45">
        <f>'2019'!C286</f>
        <v>2080.484</v>
      </c>
      <c r="D285" s="6">
        <f>'2019'!D286</f>
        <v>175.343</v>
      </c>
      <c r="E285" s="6">
        <f>'2019'!E286</f>
        <v>0</v>
      </c>
      <c r="F285" s="6">
        <f>'2019'!F286</f>
        <v>1256.097</v>
      </c>
      <c r="G285" s="6">
        <f>'2019'!G286</f>
        <v>969.5990000000004</v>
      </c>
      <c r="H285" s="46">
        <f>'2019'!H286</f>
        <v>4481.523</v>
      </c>
      <c r="I285" s="45">
        <v>2176.371</v>
      </c>
      <c r="J285" s="6">
        <v>151.013</v>
      </c>
      <c r="K285" s="6">
        <v>0</v>
      </c>
      <c r="L285" s="6">
        <v>41.187</v>
      </c>
      <c r="M285" s="7">
        <f t="shared" si="64"/>
        <v>860.9599999999998</v>
      </c>
      <c r="N285" s="46">
        <v>3229.531</v>
      </c>
      <c r="O285" s="47">
        <f t="shared" si="62"/>
        <v>104.61538461538463</v>
      </c>
      <c r="P285" s="31">
        <f t="shared" si="62"/>
        <v>86.28571428571429</v>
      </c>
      <c r="Q285" s="31"/>
      <c r="R285" s="31">
        <f t="shared" si="62"/>
        <v>3.2643312101910826</v>
      </c>
      <c r="S285" s="31">
        <f t="shared" si="62"/>
        <v>88.76288659793813</v>
      </c>
      <c r="T285" s="32">
        <f t="shared" si="62"/>
        <v>72.06604194556002</v>
      </c>
    </row>
    <row r="286" spans="1:20" ht="12.75" hidden="1">
      <c r="A286" s="5" t="s">
        <v>281</v>
      </c>
      <c r="B286" s="34" t="s">
        <v>553</v>
      </c>
      <c r="C286" s="45">
        <f>'2019'!C287</f>
        <v>1216.507</v>
      </c>
      <c r="D286" s="6">
        <f>'2019'!D287</f>
        <v>84.796</v>
      </c>
      <c r="E286" s="6">
        <f>'2019'!E287</f>
        <v>0</v>
      </c>
      <c r="F286" s="6">
        <f>'2019'!F287</f>
        <v>28.954</v>
      </c>
      <c r="G286" s="6">
        <f>'2019'!G287</f>
        <v>322.126</v>
      </c>
      <c r="H286" s="46">
        <f>'2019'!H287</f>
        <v>1652.383</v>
      </c>
      <c r="I286" s="45">
        <v>1125.859</v>
      </c>
      <c r="J286" s="6">
        <v>113.329</v>
      </c>
      <c r="K286" s="6">
        <v>0</v>
      </c>
      <c r="L286" s="6">
        <v>667.522</v>
      </c>
      <c r="M286" s="7">
        <f t="shared" si="64"/>
        <v>486.37599999999986</v>
      </c>
      <c r="N286" s="46">
        <v>2393.086</v>
      </c>
      <c r="O286" s="47">
        <f t="shared" si="62"/>
        <v>92.52259654889072</v>
      </c>
      <c r="P286" s="31">
        <f t="shared" si="62"/>
        <v>132.94117647058823</v>
      </c>
      <c r="Q286" s="31"/>
      <c r="R286" s="31">
        <f t="shared" si="62"/>
        <v>2303.448275862069</v>
      </c>
      <c r="S286" s="31">
        <f t="shared" si="62"/>
        <v>150.93167701863354</v>
      </c>
      <c r="T286" s="32">
        <f t="shared" si="62"/>
        <v>144.85472154963682</v>
      </c>
    </row>
    <row r="287" spans="1:20" ht="12.75" hidden="1">
      <c r="A287" s="5" t="s">
        <v>282</v>
      </c>
      <c r="B287" s="34" t="s">
        <v>554</v>
      </c>
      <c r="C287" s="45">
        <f>'2019'!C288</f>
        <v>1877.425</v>
      </c>
      <c r="D287" s="6">
        <f>'2019'!D288</f>
        <v>126.125</v>
      </c>
      <c r="E287" s="6">
        <f>'2019'!E288</f>
        <v>213.935</v>
      </c>
      <c r="F287" s="6">
        <f>'2019'!F288</f>
        <v>0</v>
      </c>
      <c r="G287" s="6">
        <f>'2019'!G288</f>
        <v>716.903</v>
      </c>
      <c r="H287" s="46">
        <f>'2019'!H288</f>
        <v>2934.388</v>
      </c>
      <c r="I287" s="45">
        <v>1988.069</v>
      </c>
      <c r="J287" s="6">
        <v>188.344</v>
      </c>
      <c r="K287" s="6">
        <v>426.918</v>
      </c>
      <c r="L287" s="6">
        <v>0</v>
      </c>
      <c r="M287" s="7">
        <f t="shared" si="64"/>
        <v>518.8739999999999</v>
      </c>
      <c r="N287" s="46">
        <v>3122.205</v>
      </c>
      <c r="O287" s="47">
        <f t="shared" si="62"/>
        <v>105.91369206180075</v>
      </c>
      <c r="P287" s="31">
        <f t="shared" si="62"/>
        <v>149.20634920634922</v>
      </c>
      <c r="Q287" s="31">
        <f t="shared" si="62"/>
        <v>199.53271028037383</v>
      </c>
      <c r="R287" s="31"/>
      <c r="S287" s="31">
        <f t="shared" si="62"/>
        <v>72.38493723849372</v>
      </c>
      <c r="T287" s="32">
        <f t="shared" si="62"/>
        <v>106.40763462849353</v>
      </c>
    </row>
    <row r="288" spans="1:20" ht="12.75" hidden="1">
      <c r="A288" s="5" t="s">
        <v>283</v>
      </c>
      <c r="B288" s="34" t="s">
        <v>555</v>
      </c>
      <c r="C288" s="45">
        <f>'2019'!C289</f>
        <v>2368.16</v>
      </c>
      <c r="D288" s="6">
        <f>'2019'!D289</f>
        <v>11.672</v>
      </c>
      <c r="E288" s="6">
        <f>'2019'!E289</f>
        <v>0</v>
      </c>
      <c r="F288" s="6">
        <f>'2019'!F289</f>
        <v>35.827</v>
      </c>
      <c r="G288" s="6">
        <f>'2019'!G289</f>
        <v>1251.095</v>
      </c>
      <c r="H288" s="46">
        <f>'2019'!H289</f>
        <v>3666.754</v>
      </c>
      <c r="I288" s="45">
        <v>2486.658</v>
      </c>
      <c r="J288" s="6">
        <v>14.608</v>
      </c>
      <c r="K288" s="6">
        <v>0</v>
      </c>
      <c r="L288" s="6">
        <v>79.59</v>
      </c>
      <c r="M288" s="7">
        <f t="shared" si="64"/>
        <v>708.3010000000003</v>
      </c>
      <c r="N288" s="46">
        <v>3289.157</v>
      </c>
      <c r="O288" s="47">
        <f t="shared" si="62"/>
        <v>105.02533783783782</v>
      </c>
      <c r="P288" s="31">
        <f t="shared" si="62"/>
        <v>125</v>
      </c>
      <c r="Q288" s="31"/>
      <c r="R288" s="31">
        <f t="shared" si="62"/>
        <v>222.22222222222223</v>
      </c>
      <c r="S288" s="31">
        <f t="shared" si="62"/>
        <v>56.594724220623505</v>
      </c>
      <c r="T288" s="32">
        <f t="shared" si="62"/>
        <v>89.69184619580038</v>
      </c>
    </row>
    <row r="289" spans="1:20" ht="12.75" hidden="1">
      <c r="A289" s="4">
        <v>22</v>
      </c>
      <c r="B289" s="18" t="s">
        <v>556</v>
      </c>
      <c r="C289" s="87">
        <f>'2019'!C290</f>
        <v>13938.057999999997</v>
      </c>
      <c r="D289" s="84">
        <f>'2019'!D290</f>
        <v>1614.9810000000002</v>
      </c>
      <c r="E289" s="84">
        <f>'2019'!E290</f>
        <v>916.7200000000001</v>
      </c>
      <c r="F289" s="84">
        <f>'2019'!F290</f>
        <v>887.369</v>
      </c>
      <c r="G289" s="84">
        <f>'2019'!G290</f>
        <v>7782.2300000000005</v>
      </c>
      <c r="H289" s="88">
        <f>'2019'!H290</f>
        <v>25139.358</v>
      </c>
      <c r="I289" s="87">
        <f aca="true" t="shared" si="65" ref="I289:N289">SUM(I290:I296)</f>
        <v>14631.948</v>
      </c>
      <c r="J289" s="19">
        <f t="shared" si="65"/>
        <v>1453.7689999999998</v>
      </c>
      <c r="K289" s="19">
        <f t="shared" si="65"/>
        <v>520.486</v>
      </c>
      <c r="L289" s="19">
        <f t="shared" si="65"/>
        <v>1286.1190000000001</v>
      </c>
      <c r="M289" s="19">
        <f t="shared" si="65"/>
        <v>17735.589</v>
      </c>
      <c r="N289" s="52">
        <f t="shared" si="65"/>
        <v>35627.911</v>
      </c>
      <c r="O289" s="50">
        <f t="shared" si="62"/>
        <v>104.97919357153107</v>
      </c>
      <c r="P289" s="12">
        <f t="shared" si="62"/>
        <v>90.03095975232198</v>
      </c>
      <c r="Q289" s="12">
        <f t="shared" si="62"/>
        <v>56.706652126499456</v>
      </c>
      <c r="R289" s="12">
        <f t="shared" si="62"/>
        <v>144.98308906426155</v>
      </c>
      <c r="S289" s="12">
        <f t="shared" si="62"/>
        <v>227.9105628373169</v>
      </c>
      <c r="T289" s="13">
        <f t="shared" si="62"/>
        <v>141.724014479494</v>
      </c>
    </row>
    <row r="290" spans="1:20" ht="12.75" hidden="1">
      <c r="A290" s="5" t="s">
        <v>284</v>
      </c>
      <c r="B290" s="34" t="s">
        <v>557</v>
      </c>
      <c r="C290" s="45">
        <f>'2019'!C291</f>
        <v>2534.076</v>
      </c>
      <c r="D290" s="6">
        <f>'2019'!D291</f>
        <v>250.526</v>
      </c>
      <c r="E290" s="6">
        <f>'2019'!E291</f>
        <v>458.325</v>
      </c>
      <c r="F290" s="6">
        <f>'2019'!F291</f>
        <v>219.578</v>
      </c>
      <c r="G290" s="6">
        <f>'2019'!G291</f>
        <v>2594.476</v>
      </c>
      <c r="H290" s="46">
        <f>'2019'!H291</f>
        <v>6056.981</v>
      </c>
      <c r="I290" s="45">
        <v>2775.913</v>
      </c>
      <c r="J290" s="6">
        <v>300.722</v>
      </c>
      <c r="K290" s="6">
        <v>358.571</v>
      </c>
      <c r="L290" s="6">
        <v>1142.344</v>
      </c>
      <c r="M290" s="7">
        <f aca="true" t="shared" si="66" ref="M290:M296">N290-I290-J290-K290-L290</f>
        <v>7323.94</v>
      </c>
      <c r="N290" s="46">
        <v>11901.49</v>
      </c>
      <c r="O290" s="47">
        <f t="shared" si="62"/>
        <v>109.55011838989739</v>
      </c>
      <c r="P290" s="31">
        <f t="shared" si="62"/>
        <v>119.9203187250996</v>
      </c>
      <c r="Q290" s="31">
        <f t="shared" si="62"/>
        <v>78.38427947598254</v>
      </c>
      <c r="R290" s="31">
        <f t="shared" si="62"/>
        <v>519.090909090909</v>
      </c>
      <c r="S290" s="31">
        <f t="shared" si="62"/>
        <v>282.3438704703161</v>
      </c>
      <c r="T290" s="32">
        <f t="shared" si="62"/>
        <v>196.48340762753838</v>
      </c>
    </row>
    <row r="291" spans="1:20" ht="12.75" hidden="1">
      <c r="A291" s="5" t="s">
        <v>285</v>
      </c>
      <c r="B291" s="34" t="s">
        <v>558</v>
      </c>
      <c r="C291" s="45">
        <f>'2019'!C292</f>
        <v>1701.164</v>
      </c>
      <c r="D291" s="6">
        <f>'2019'!D292</f>
        <v>378.668</v>
      </c>
      <c r="E291" s="6">
        <f>'2019'!E292</f>
        <v>200.75</v>
      </c>
      <c r="F291" s="6">
        <f>'2019'!F292</f>
        <v>123.76</v>
      </c>
      <c r="G291" s="6">
        <f>'2019'!G292</f>
        <v>1220.8420000000003</v>
      </c>
      <c r="H291" s="46">
        <f>'2019'!H292</f>
        <v>3625.184</v>
      </c>
      <c r="I291" s="45">
        <v>2209.664</v>
      </c>
      <c r="J291" s="6">
        <v>215.587</v>
      </c>
      <c r="K291" s="6">
        <v>0</v>
      </c>
      <c r="L291" s="6">
        <v>23.189</v>
      </c>
      <c r="M291" s="7">
        <f t="shared" si="66"/>
        <v>2121.945</v>
      </c>
      <c r="N291" s="46">
        <v>4570.385</v>
      </c>
      <c r="O291" s="47">
        <f t="shared" si="62"/>
        <v>129.9235743680188</v>
      </c>
      <c r="P291" s="31">
        <f t="shared" si="62"/>
        <v>56.99208443271768</v>
      </c>
      <c r="Q291" s="31">
        <f t="shared" si="62"/>
        <v>0</v>
      </c>
      <c r="R291" s="31">
        <f t="shared" si="62"/>
        <v>18.548387096774192</v>
      </c>
      <c r="S291" s="31">
        <f t="shared" si="62"/>
        <v>173.7919737919738</v>
      </c>
      <c r="T291" s="32">
        <f t="shared" si="62"/>
        <v>126.06896551724138</v>
      </c>
    </row>
    <row r="292" spans="1:20" ht="12.75" hidden="1">
      <c r="A292" s="5" t="s">
        <v>286</v>
      </c>
      <c r="B292" s="34" t="s">
        <v>559</v>
      </c>
      <c r="C292" s="45">
        <f>'2019'!C293</f>
        <v>3303.513</v>
      </c>
      <c r="D292" s="6">
        <f>'2019'!D293</f>
        <v>311.867</v>
      </c>
      <c r="E292" s="6">
        <f>'2019'!E293</f>
        <v>0</v>
      </c>
      <c r="F292" s="6">
        <f>'2019'!F293</f>
        <v>283.638</v>
      </c>
      <c r="G292" s="6">
        <f>'2019'!G293</f>
        <v>1310.6980000000005</v>
      </c>
      <c r="H292" s="46">
        <f>'2019'!H293</f>
        <v>5209.716</v>
      </c>
      <c r="I292" s="45">
        <v>3281.072</v>
      </c>
      <c r="J292" s="6">
        <v>221.992</v>
      </c>
      <c r="K292" s="6">
        <v>0</v>
      </c>
      <c r="L292" s="6">
        <v>0</v>
      </c>
      <c r="M292" s="7">
        <f t="shared" si="66"/>
        <v>1954.4399999999998</v>
      </c>
      <c r="N292" s="46">
        <v>5457.504</v>
      </c>
      <c r="O292" s="47">
        <f t="shared" si="62"/>
        <v>99.30387409200968</v>
      </c>
      <c r="P292" s="31">
        <f t="shared" si="62"/>
        <v>71.15384615384616</v>
      </c>
      <c r="Q292" s="31"/>
      <c r="R292" s="31">
        <f t="shared" si="62"/>
        <v>0</v>
      </c>
      <c r="S292" s="31">
        <f t="shared" si="62"/>
        <v>149.0465293668955</v>
      </c>
      <c r="T292" s="32">
        <f t="shared" si="62"/>
        <v>104.76007677543187</v>
      </c>
    </row>
    <row r="293" spans="1:20" ht="12.75" hidden="1">
      <c r="A293" s="5" t="s">
        <v>287</v>
      </c>
      <c r="B293" s="34" t="s">
        <v>537</v>
      </c>
      <c r="C293" s="45">
        <f>'2019'!C294</f>
        <v>2258.699</v>
      </c>
      <c r="D293" s="6">
        <f>'2019'!D294</f>
        <v>220.062</v>
      </c>
      <c r="E293" s="6">
        <f>'2019'!E294</f>
        <v>251.734</v>
      </c>
      <c r="F293" s="6">
        <f>'2019'!F294</f>
        <v>0</v>
      </c>
      <c r="G293" s="6">
        <f>'2019'!G294</f>
        <v>800.2360000000002</v>
      </c>
      <c r="H293" s="46">
        <f>'2019'!H294</f>
        <v>3530.731</v>
      </c>
      <c r="I293" s="45">
        <v>1717.9180000000001</v>
      </c>
      <c r="J293" s="6">
        <v>250.081</v>
      </c>
      <c r="K293" s="6">
        <v>157.661</v>
      </c>
      <c r="L293" s="6">
        <v>0</v>
      </c>
      <c r="M293" s="7">
        <f t="shared" si="66"/>
        <v>1897.2399999999998</v>
      </c>
      <c r="N293" s="46">
        <v>4022.9</v>
      </c>
      <c r="O293" s="47">
        <f t="shared" si="62"/>
        <v>76.05135015493582</v>
      </c>
      <c r="P293" s="31">
        <f t="shared" si="62"/>
        <v>113.63636363636364</v>
      </c>
      <c r="Q293" s="31">
        <f t="shared" si="62"/>
        <v>62.698412698412696</v>
      </c>
      <c r="R293" s="31"/>
      <c r="S293" s="31">
        <f t="shared" si="62"/>
        <v>237.125</v>
      </c>
      <c r="T293" s="32">
        <f t="shared" si="62"/>
        <v>113.9337298215803</v>
      </c>
    </row>
    <row r="294" spans="1:20" ht="12.75" hidden="1">
      <c r="A294" s="5" t="s">
        <v>288</v>
      </c>
      <c r="B294" s="34" t="s">
        <v>560</v>
      </c>
      <c r="C294" s="45">
        <f>'2019'!C295</f>
        <v>1278.775</v>
      </c>
      <c r="D294" s="6">
        <f>'2019'!D295</f>
        <v>73.002</v>
      </c>
      <c r="E294" s="6">
        <f>'2019'!E295</f>
        <v>2.113</v>
      </c>
      <c r="F294" s="6">
        <f>'2019'!F295</f>
        <v>200</v>
      </c>
      <c r="G294" s="6">
        <f>'2019'!G295</f>
        <v>607.894</v>
      </c>
      <c r="H294" s="46">
        <f>'2019'!H295</f>
        <v>2161.784</v>
      </c>
      <c r="I294" s="45">
        <v>1430.7089999999998</v>
      </c>
      <c r="J294" s="6">
        <v>86.268</v>
      </c>
      <c r="K294" s="6">
        <v>2.224</v>
      </c>
      <c r="L294" s="6">
        <v>58.655</v>
      </c>
      <c r="M294" s="7">
        <f t="shared" si="66"/>
        <v>1176.476</v>
      </c>
      <c r="N294" s="46">
        <v>2754.332</v>
      </c>
      <c r="O294" s="47">
        <f t="shared" si="62"/>
        <v>111.88428459734168</v>
      </c>
      <c r="P294" s="31">
        <f t="shared" si="62"/>
        <v>117.8082191780822</v>
      </c>
      <c r="Q294" s="31">
        <f t="shared" si="62"/>
        <v>100</v>
      </c>
      <c r="R294" s="31">
        <f t="shared" si="62"/>
        <v>29.5</v>
      </c>
      <c r="S294" s="31">
        <f t="shared" si="62"/>
        <v>193.42105263157893</v>
      </c>
      <c r="T294" s="32">
        <f t="shared" si="62"/>
        <v>127.38205365402405</v>
      </c>
    </row>
    <row r="295" spans="1:20" ht="12.75" hidden="1">
      <c r="A295" s="5" t="s">
        <v>289</v>
      </c>
      <c r="B295" s="34" t="s">
        <v>561</v>
      </c>
      <c r="C295" s="45">
        <f>'2019'!C296</f>
        <v>1547.728</v>
      </c>
      <c r="D295" s="6">
        <f>'2019'!D296</f>
        <v>103.313</v>
      </c>
      <c r="E295" s="6">
        <f>'2019'!E296</f>
        <v>2.065</v>
      </c>
      <c r="F295" s="6">
        <f>'2019'!F296</f>
        <v>5.7</v>
      </c>
      <c r="G295" s="6">
        <f>'2019'!G296</f>
        <v>551.5729999999998</v>
      </c>
      <c r="H295" s="46">
        <f>'2019'!H296</f>
        <v>2210.379</v>
      </c>
      <c r="I295" s="45">
        <v>1658.275</v>
      </c>
      <c r="J295" s="6">
        <v>117.201</v>
      </c>
      <c r="K295" s="6">
        <v>2.03</v>
      </c>
      <c r="L295" s="6">
        <v>43.07</v>
      </c>
      <c r="M295" s="7">
        <f t="shared" si="66"/>
        <v>1100.174</v>
      </c>
      <c r="N295" s="46">
        <v>2920.75</v>
      </c>
      <c r="O295" s="47">
        <f t="shared" si="62"/>
        <v>107.10594315245478</v>
      </c>
      <c r="P295" s="31">
        <f t="shared" si="62"/>
        <v>113.59223300970874</v>
      </c>
      <c r="Q295" s="31">
        <f t="shared" si="62"/>
        <v>100</v>
      </c>
      <c r="R295" s="31">
        <f t="shared" si="62"/>
        <v>716.6666666666667</v>
      </c>
      <c r="S295" s="31">
        <f t="shared" si="62"/>
        <v>199.27536231884056</v>
      </c>
      <c r="T295" s="32">
        <f t="shared" si="62"/>
        <v>132.17194570135746</v>
      </c>
    </row>
    <row r="296" spans="1:20" ht="12.75" hidden="1">
      <c r="A296" s="5" t="s">
        <v>290</v>
      </c>
      <c r="B296" s="34" t="s">
        <v>447</v>
      </c>
      <c r="C296" s="45">
        <f>'2019'!C297</f>
        <v>1314.103</v>
      </c>
      <c r="D296" s="6">
        <f>'2019'!D297</f>
        <v>277.543</v>
      </c>
      <c r="E296" s="6">
        <f>'2019'!E297</f>
        <v>1.733</v>
      </c>
      <c r="F296" s="6">
        <f>'2019'!F297</f>
        <v>54.693</v>
      </c>
      <c r="G296" s="6">
        <f>'2019'!G297</f>
        <v>696.5110000000001</v>
      </c>
      <c r="H296" s="46">
        <f>'2019'!H297</f>
        <v>2344.583</v>
      </c>
      <c r="I296" s="45">
        <v>1558.397</v>
      </c>
      <c r="J296" s="6">
        <v>261.918</v>
      </c>
      <c r="K296" s="6">
        <v>0</v>
      </c>
      <c r="L296" s="6">
        <v>18.861</v>
      </c>
      <c r="M296" s="7">
        <f t="shared" si="66"/>
        <v>2161.3740000000003</v>
      </c>
      <c r="N296" s="46">
        <v>4000.55</v>
      </c>
      <c r="O296" s="47">
        <f t="shared" si="62"/>
        <v>118.56925418569256</v>
      </c>
      <c r="P296" s="31">
        <f t="shared" si="62"/>
        <v>94.24460431654677</v>
      </c>
      <c r="Q296" s="31">
        <f t="shared" si="62"/>
        <v>0</v>
      </c>
      <c r="R296" s="31">
        <f t="shared" si="62"/>
        <v>34.54545454545455</v>
      </c>
      <c r="S296" s="31">
        <f t="shared" si="62"/>
        <v>310.0430416068867</v>
      </c>
      <c r="T296" s="32">
        <f t="shared" si="62"/>
        <v>170.6183368869936</v>
      </c>
    </row>
    <row r="297" spans="1:20" ht="12.75" hidden="1">
      <c r="A297" s="4">
        <v>23</v>
      </c>
      <c r="B297" s="18" t="s">
        <v>562</v>
      </c>
      <c r="C297" s="87">
        <f>'2019'!C298</f>
        <v>29524.029</v>
      </c>
      <c r="D297" s="84">
        <f>'2019'!D298</f>
        <v>3104.8870000000006</v>
      </c>
      <c r="E297" s="84">
        <f>'2019'!E298</f>
        <v>1193.1960000000001</v>
      </c>
      <c r="F297" s="84">
        <f>'2019'!F298</f>
        <v>1955.0320000000002</v>
      </c>
      <c r="G297" s="84">
        <f>'2019'!G298</f>
        <v>17898.018000000007</v>
      </c>
      <c r="H297" s="88">
        <f>'2019'!H298</f>
        <v>53675.16200000001</v>
      </c>
      <c r="I297" s="87">
        <f aca="true" t="shared" si="67" ref="I297:N297">SUM(I298:I314)</f>
        <v>31557.250999999997</v>
      </c>
      <c r="J297" s="19">
        <f t="shared" si="67"/>
        <v>3196.521</v>
      </c>
      <c r="K297" s="19">
        <f t="shared" si="67"/>
        <v>999.401</v>
      </c>
      <c r="L297" s="19">
        <f t="shared" si="67"/>
        <v>931.5440000000001</v>
      </c>
      <c r="M297" s="19">
        <f t="shared" si="67"/>
        <v>20662.303</v>
      </c>
      <c r="N297" s="52">
        <f t="shared" si="67"/>
        <v>57347.020000000004</v>
      </c>
      <c r="O297" s="50">
        <f t="shared" si="62"/>
        <v>106.88592331662376</v>
      </c>
      <c r="P297" s="12">
        <f t="shared" si="62"/>
        <v>102.96296296296296</v>
      </c>
      <c r="Q297" s="12">
        <f t="shared" si="62"/>
        <v>83.73847443419949</v>
      </c>
      <c r="R297" s="12">
        <f t="shared" si="62"/>
        <v>47.672634271099746</v>
      </c>
      <c r="S297" s="12">
        <f t="shared" si="62"/>
        <v>115.44306626438707</v>
      </c>
      <c r="T297" s="13">
        <f t="shared" si="62"/>
        <v>106.84117373078715</v>
      </c>
    </row>
    <row r="298" spans="1:20" ht="12.75" hidden="1">
      <c r="A298" s="5" t="s">
        <v>291</v>
      </c>
      <c r="B298" s="34" t="s">
        <v>563</v>
      </c>
      <c r="C298" s="45">
        <f>'2019'!C299</f>
        <v>5058.758</v>
      </c>
      <c r="D298" s="6">
        <f>'2019'!D299</f>
        <v>673.166</v>
      </c>
      <c r="E298" s="6">
        <f>'2019'!E299</f>
        <v>517.445</v>
      </c>
      <c r="F298" s="6">
        <f>'2019'!F299</f>
        <v>23.4</v>
      </c>
      <c r="G298" s="6">
        <f>'2019'!G299</f>
        <v>6622.942</v>
      </c>
      <c r="H298" s="46">
        <f>'2019'!H299</f>
        <v>12895.711</v>
      </c>
      <c r="I298" s="45">
        <v>5565.915</v>
      </c>
      <c r="J298" s="6">
        <v>607.515</v>
      </c>
      <c r="K298" s="6">
        <v>31.369</v>
      </c>
      <c r="L298" s="6">
        <v>1.71</v>
      </c>
      <c r="M298" s="7">
        <f aca="true" t="shared" si="68" ref="M298:M314">N298-I298-J298-K298-L298</f>
        <v>8245.996000000001</v>
      </c>
      <c r="N298" s="46">
        <v>14452.505</v>
      </c>
      <c r="O298" s="47">
        <f t="shared" si="62"/>
        <v>110.02174342755487</v>
      </c>
      <c r="P298" s="31">
        <f t="shared" si="62"/>
        <v>90.34175334323923</v>
      </c>
      <c r="Q298" s="31">
        <f t="shared" si="62"/>
        <v>5.996131528046422</v>
      </c>
      <c r="R298" s="31">
        <f t="shared" si="62"/>
        <v>8.695652173913043</v>
      </c>
      <c r="S298" s="31">
        <f t="shared" si="62"/>
        <v>124.50551109768986</v>
      </c>
      <c r="T298" s="32">
        <f t="shared" si="62"/>
        <v>112.0735111662531</v>
      </c>
    </row>
    <row r="299" spans="1:20" ht="12.75" hidden="1">
      <c r="A299" s="5" t="s">
        <v>292</v>
      </c>
      <c r="B299" s="34" t="s">
        <v>564</v>
      </c>
      <c r="C299" s="45">
        <f>'2019'!C300</f>
        <v>1310.873</v>
      </c>
      <c r="D299" s="6">
        <f>'2019'!D300</f>
        <v>49.311</v>
      </c>
      <c r="E299" s="6">
        <f>'2019'!E300</f>
        <v>0</v>
      </c>
      <c r="F299" s="6">
        <f>'2019'!F300</f>
        <v>305.76</v>
      </c>
      <c r="G299" s="6">
        <f>'2019'!G300</f>
        <v>278.94899999999996</v>
      </c>
      <c r="H299" s="46">
        <f>'2019'!H300</f>
        <v>1944.893</v>
      </c>
      <c r="I299" s="45">
        <v>1395.489</v>
      </c>
      <c r="J299" s="6">
        <v>48.946</v>
      </c>
      <c r="K299" s="6">
        <v>2.697</v>
      </c>
      <c r="L299" s="6">
        <v>0</v>
      </c>
      <c r="M299" s="7">
        <f t="shared" si="68"/>
        <v>352.82399999999984</v>
      </c>
      <c r="N299" s="46">
        <v>1799.956</v>
      </c>
      <c r="O299" s="47">
        <f t="shared" si="62"/>
        <v>106.40732265446225</v>
      </c>
      <c r="P299" s="31">
        <f t="shared" si="62"/>
        <v>100</v>
      </c>
      <c r="Q299" s="31"/>
      <c r="R299" s="31">
        <f t="shared" si="62"/>
        <v>0</v>
      </c>
      <c r="S299" s="31">
        <f t="shared" si="62"/>
        <v>126.52329749103943</v>
      </c>
      <c r="T299" s="32">
        <f t="shared" si="62"/>
        <v>92.54498714652956</v>
      </c>
    </row>
    <row r="300" spans="1:20" ht="12.75" hidden="1">
      <c r="A300" s="5" t="s">
        <v>293</v>
      </c>
      <c r="B300" s="34" t="s">
        <v>565</v>
      </c>
      <c r="C300" s="45">
        <f>'2019'!C301</f>
        <v>972.202</v>
      </c>
      <c r="D300" s="6">
        <f>'2019'!D301</f>
        <v>141.737</v>
      </c>
      <c r="E300" s="6">
        <f>'2019'!E301</f>
        <v>0.44</v>
      </c>
      <c r="F300" s="6">
        <f>'2019'!F301</f>
        <v>725.807</v>
      </c>
      <c r="G300" s="6">
        <f>'2019'!G301</f>
        <v>616.627</v>
      </c>
      <c r="H300" s="46">
        <f>'2019'!H301</f>
        <v>2456.813</v>
      </c>
      <c r="I300" s="45">
        <v>997.528</v>
      </c>
      <c r="J300" s="6">
        <v>174.98</v>
      </c>
      <c r="K300" s="6">
        <v>143.549</v>
      </c>
      <c r="L300" s="6">
        <v>17.634</v>
      </c>
      <c r="M300" s="7">
        <f t="shared" si="68"/>
        <v>736.6850000000002</v>
      </c>
      <c r="N300" s="46">
        <v>2070.376</v>
      </c>
      <c r="O300" s="47">
        <f t="shared" si="62"/>
        <v>102.67489711934157</v>
      </c>
      <c r="P300" s="31">
        <f t="shared" si="62"/>
        <v>123.2394366197183</v>
      </c>
      <c r="Q300" s="31"/>
      <c r="R300" s="31">
        <f t="shared" si="62"/>
        <v>2.479338842975207</v>
      </c>
      <c r="S300" s="31">
        <f t="shared" si="62"/>
        <v>119.44894651539708</v>
      </c>
      <c r="T300" s="32">
        <f t="shared" si="62"/>
        <v>84.24908424908425</v>
      </c>
    </row>
    <row r="301" spans="1:20" ht="12.75" hidden="1">
      <c r="A301" s="5" t="s">
        <v>294</v>
      </c>
      <c r="B301" s="34" t="s">
        <v>566</v>
      </c>
      <c r="C301" s="45">
        <f>'2019'!C302</f>
        <v>2192.675</v>
      </c>
      <c r="D301" s="6">
        <f>'2019'!D302</f>
        <v>256.896</v>
      </c>
      <c r="E301" s="6">
        <f>'2019'!E302</f>
        <v>102.549</v>
      </c>
      <c r="F301" s="6">
        <f>'2019'!F302</f>
        <v>0</v>
      </c>
      <c r="G301" s="6">
        <f>'2019'!G302</f>
        <v>381.8529999999997</v>
      </c>
      <c r="H301" s="46">
        <f>'2019'!H302</f>
        <v>2933.973</v>
      </c>
      <c r="I301" s="45">
        <v>2419.715</v>
      </c>
      <c r="J301" s="6">
        <v>258.131</v>
      </c>
      <c r="K301" s="6">
        <v>258.037</v>
      </c>
      <c r="L301" s="6">
        <v>188.3</v>
      </c>
      <c r="M301" s="7">
        <f t="shared" si="68"/>
        <v>518.6619999999998</v>
      </c>
      <c r="N301" s="46">
        <v>3642.845</v>
      </c>
      <c r="O301" s="47">
        <f t="shared" si="62"/>
        <v>110.35111719106247</v>
      </c>
      <c r="P301" s="31">
        <f t="shared" si="62"/>
        <v>100.38910505836576</v>
      </c>
      <c r="Q301" s="31">
        <f t="shared" si="62"/>
        <v>250.4854368932039</v>
      </c>
      <c r="R301" s="31"/>
      <c r="S301" s="31">
        <f t="shared" si="62"/>
        <v>135.86387434554973</v>
      </c>
      <c r="T301" s="32">
        <f t="shared" si="62"/>
        <v>124.16496250852079</v>
      </c>
    </row>
    <row r="302" spans="1:20" ht="12.75" hidden="1">
      <c r="A302" s="5" t="s">
        <v>295</v>
      </c>
      <c r="B302" s="34" t="s">
        <v>567</v>
      </c>
      <c r="C302" s="45">
        <f>'2019'!C303</f>
        <v>1461.061</v>
      </c>
      <c r="D302" s="6">
        <f>'2019'!D303</f>
        <v>191.758</v>
      </c>
      <c r="E302" s="6">
        <f>'2019'!E303</f>
        <v>0</v>
      </c>
      <c r="F302" s="6">
        <f>'2019'!F303</f>
        <v>0</v>
      </c>
      <c r="G302" s="6">
        <f>'2019'!G303</f>
        <v>350.0530000000001</v>
      </c>
      <c r="H302" s="46">
        <f>'2019'!H303</f>
        <v>2002.872</v>
      </c>
      <c r="I302" s="45">
        <v>1533.5890000000002</v>
      </c>
      <c r="J302" s="6">
        <v>199.398</v>
      </c>
      <c r="K302" s="6">
        <v>0</v>
      </c>
      <c r="L302" s="6">
        <v>0</v>
      </c>
      <c r="M302" s="7">
        <f t="shared" si="68"/>
        <v>244.68399999999988</v>
      </c>
      <c r="N302" s="46">
        <v>1977.671</v>
      </c>
      <c r="O302" s="47">
        <f t="shared" si="62"/>
        <v>104.99657768651609</v>
      </c>
      <c r="P302" s="31">
        <f t="shared" si="62"/>
        <v>103.64583333333333</v>
      </c>
      <c r="Q302" s="31"/>
      <c r="R302" s="31"/>
      <c r="S302" s="31">
        <f t="shared" si="62"/>
        <v>70</v>
      </c>
      <c r="T302" s="32">
        <f t="shared" si="62"/>
        <v>98.75187219171244</v>
      </c>
    </row>
    <row r="303" spans="1:20" ht="12.75" hidden="1">
      <c r="A303" s="5" t="s">
        <v>296</v>
      </c>
      <c r="B303" s="34" t="s">
        <v>568</v>
      </c>
      <c r="C303" s="45">
        <f>'2019'!C304</f>
        <v>2752.7200000000003</v>
      </c>
      <c r="D303" s="6">
        <f>'2019'!D304</f>
        <v>296.789</v>
      </c>
      <c r="E303" s="6">
        <f>'2019'!E304</f>
        <v>177.41</v>
      </c>
      <c r="F303" s="6">
        <f>'2019'!F304</f>
        <v>63.096</v>
      </c>
      <c r="G303" s="6">
        <f>'2019'!G304</f>
        <v>3487.6830000000004</v>
      </c>
      <c r="H303" s="46">
        <f>'2019'!H304</f>
        <v>6777.698</v>
      </c>
      <c r="I303" s="45">
        <v>3327.6569999999997</v>
      </c>
      <c r="J303" s="6">
        <v>316.513</v>
      </c>
      <c r="K303" s="6">
        <v>173.267</v>
      </c>
      <c r="L303" s="6">
        <v>68.7</v>
      </c>
      <c r="M303" s="7">
        <f t="shared" si="68"/>
        <v>4104.622000000001</v>
      </c>
      <c r="N303" s="46">
        <v>7990.759</v>
      </c>
      <c r="O303" s="47">
        <f t="shared" si="62"/>
        <v>120.88630584816565</v>
      </c>
      <c r="P303" s="31">
        <f t="shared" si="62"/>
        <v>106.73400673400673</v>
      </c>
      <c r="Q303" s="31">
        <f t="shared" si="62"/>
        <v>97.74011299435028</v>
      </c>
      <c r="R303" s="31">
        <f t="shared" si="62"/>
        <v>109.52380952380953</v>
      </c>
      <c r="S303" s="31">
        <f t="shared" si="62"/>
        <v>117.68922018348624</v>
      </c>
      <c r="T303" s="32">
        <f t="shared" si="62"/>
        <v>117.89613455296548</v>
      </c>
    </row>
    <row r="304" spans="1:20" ht="12.75" hidden="1">
      <c r="A304" s="5" t="s">
        <v>297</v>
      </c>
      <c r="B304" s="34" t="s">
        <v>569</v>
      </c>
      <c r="C304" s="45">
        <f>'2019'!C305</f>
        <v>2538.053</v>
      </c>
      <c r="D304" s="6">
        <f>'2019'!D305</f>
        <v>345.875</v>
      </c>
      <c r="E304" s="6">
        <f>'2019'!E305</f>
        <v>0</v>
      </c>
      <c r="F304" s="6">
        <f>'2019'!F305</f>
        <v>0</v>
      </c>
      <c r="G304" s="6">
        <f>'2019'!G305</f>
        <v>1147.6040000000003</v>
      </c>
      <c r="H304" s="46">
        <f>'2019'!H305</f>
        <v>4031.532</v>
      </c>
      <c r="I304" s="45">
        <v>2703.949</v>
      </c>
      <c r="J304" s="6">
        <v>299.48</v>
      </c>
      <c r="K304" s="6">
        <v>0</v>
      </c>
      <c r="L304" s="6">
        <v>0</v>
      </c>
      <c r="M304" s="7">
        <f t="shared" si="68"/>
        <v>706.1010000000001</v>
      </c>
      <c r="N304" s="46">
        <v>3709.53</v>
      </c>
      <c r="O304" s="47">
        <f t="shared" si="62"/>
        <v>106.54058313632781</v>
      </c>
      <c r="P304" s="31">
        <f t="shared" si="62"/>
        <v>86.41618497109826</v>
      </c>
      <c r="Q304" s="31"/>
      <c r="R304" s="31"/>
      <c r="S304" s="31">
        <f t="shared" si="62"/>
        <v>61.49825783972126</v>
      </c>
      <c r="T304" s="32">
        <f t="shared" si="62"/>
        <v>92.01388888888889</v>
      </c>
    </row>
    <row r="305" spans="1:20" ht="12.75" hidden="1">
      <c r="A305" s="5" t="s">
        <v>298</v>
      </c>
      <c r="B305" s="34" t="s">
        <v>570</v>
      </c>
      <c r="C305" s="45">
        <f>'2019'!C306</f>
        <v>1047.8899999999999</v>
      </c>
      <c r="D305" s="6">
        <f>'2019'!D306</f>
        <v>6.641</v>
      </c>
      <c r="E305" s="6">
        <f>'2019'!E306</f>
        <v>0</v>
      </c>
      <c r="F305" s="6">
        <f>'2019'!F306</f>
        <v>119.12</v>
      </c>
      <c r="G305" s="6">
        <f>'2019'!G306</f>
        <v>351.584</v>
      </c>
      <c r="H305" s="46">
        <f>'2019'!H306</f>
        <v>1525.235</v>
      </c>
      <c r="I305" s="45">
        <v>1013.0799999999999</v>
      </c>
      <c r="J305" s="6">
        <v>10.228</v>
      </c>
      <c r="K305" s="6">
        <v>0</v>
      </c>
      <c r="L305" s="6">
        <v>137.7</v>
      </c>
      <c r="M305" s="7">
        <f t="shared" si="68"/>
        <v>652.4830000000002</v>
      </c>
      <c r="N305" s="46">
        <v>1813.491</v>
      </c>
      <c r="O305" s="47">
        <f t="shared" si="62"/>
        <v>96.66030534351145</v>
      </c>
      <c r="P305" s="31">
        <f t="shared" si="62"/>
        <v>142.85714285714286</v>
      </c>
      <c r="Q305" s="31"/>
      <c r="R305" s="31">
        <f t="shared" si="62"/>
        <v>115.96638655462186</v>
      </c>
      <c r="S305" s="31">
        <f t="shared" si="62"/>
        <v>185.22727272727272</v>
      </c>
      <c r="T305" s="32">
        <f t="shared" si="62"/>
        <v>118.88524590163934</v>
      </c>
    </row>
    <row r="306" spans="1:20" ht="12.75" hidden="1">
      <c r="A306" s="5" t="s">
        <v>299</v>
      </c>
      <c r="B306" s="34" t="s">
        <v>571</v>
      </c>
      <c r="C306" s="45">
        <f>'2019'!C307</f>
        <v>1138.574</v>
      </c>
      <c r="D306" s="6">
        <f>'2019'!D307</f>
        <v>99.388</v>
      </c>
      <c r="E306" s="6">
        <f>'2019'!E307</f>
        <v>12.259</v>
      </c>
      <c r="F306" s="6">
        <f>'2019'!F307</f>
        <v>0</v>
      </c>
      <c r="G306" s="6">
        <f>'2019'!G307</f>
        <v>505.698</v>
      </c>
      <c r="H306" s="46">
        <f>'2019'!H307</f>
        <v>1755.919</v>
      </c>
      <c r="I306" s="45">
        <v>1205.265</v>
      </c>
      <c r="J306" s="6">
        <v>117.665</v>
      </c>
      <c r="K306" s="6">
        <v>6.093</v>
      </c>
      <c r="L306" s="6">
        <v>0</v>
      </c>
      <c r="M306" s="7">
        <f t="shared" si="68"/>
        <v>480.8799999999999</v>
      </c>
      <c r="N306" s="46">
        <v>1809.903</v>
      </c>
      <c r="O306" s="47">
        <f t="shared" si="62"/>
        <v>105.7945566286216</v>
      </c>
      <c r="P306" s="31">
        <f t="shared" si="62"/>
        <v>119.19191919191918</v>
      </c>
      <c r="Q306" s="31">
        <f t="shared" si="62"/>
        <v>50</v>
      </c>
      <c r="R306" s="31"/>
      <c r="S306" s="31">
        <f t="shared" si="62"/>
        <v>95.0592885375494</v>
      </c>
      <c r="T306" s="32">
        <f t="shared" si="62"/>
        <v>103.0751708428246</v>
      </c>
    </row>
    <row r="307" spans="1:20" ht="12.75" hidden="1">
      <c r="A307" s="5" t="s">
        <v>300</v>
      </c>
      <c r="B307" s="34" t="s">
        <v>572</v>
      </c>
      <c r="C307" s="45">
        <f>'2019'!C308</f>
        <v>1054.615</v>
      </c>
      <c r="D307" s="6">
        <f>'2019'!D308</f>
        <v>95.041</v>
      </c>
      <c r="E307" s="6">
        <f>'2019'!E308</f>
        <v>1.854</v>
      </c>
      <c r="F307" s="6">
        <f>'2019'!F308</f>
        <v>312.343</v>
      </c>
      <c r="G307" s="6">
        <f>'2019'!G308</f>
        <v>356.3429999999999</v>
      </c>
      <c r="H307" s="46">
        <f>'2019'!H308</f>
        <v>1820.196</v>
      </c>
      <c r="I307" s="45">
        <v>1104.638</v>
      </c>
      <c r="J307" s="6">
        <v>96.327</v>
      </c>
      <c r="K307" s="6">
        <v>0</v>
      </c>
      <c r="L307" s="6">
        <v>0</v>
      </c>
      <c r="M307" s="7">
        <f t="shared" si="68"/>
        <v>234.42600000000016</v>
      </c>
      <c r="N307" s="46">
        <v>1435.391</v>
      </c>
      <c r="O307" s="47">
        <f t="shared" si="62"/>
        <v>104.739336492891</v>
      </c>
      <c r="P307" s="31">
        <f t="shared" si="62"/>
        <v>101.05263157894737</v>
      </c>
      <c r="Q307" s="31">
        <f t="shared" si="62"/>
        <v>0</v>
      </c>
      <c r="R307" s="31">
        <f t="shared" si="62"/>
        <v>0</v>
      </c>
      <c r="S307" s="31">
        <f t="shared" si="62"/>
        <v>65.73033707865169</v>
      </c>
      <c r="T307" s="32">
        <f t="shared" si="62"/>
        <v>78.84615384615384</v>
      </c>
    </row>
    <row r="308" spans="1:20" ht="12.75" hidden="1">
      <c r="A308" s="5" t="s">
        <v>301</v>
      </c>
      <c r="B308" s="34" t="s">
        <v>573</v>
      </c>
      <c r="C308" s="45">
        <f>'2019'!C309</f>
        <v>1402.304</v>
      </c>
      <c r="D308" s="6">
        <f>'2019'!D309</f>
        <v>374.688</v>
      </c>
      <c r="E308" s="6">
        <f>'2019'!E309</f>
        <v>19.154</v>
      </c>
      <c r="F308" s="6">
        <f>'2019'!F309</f>
        <v>98.9</v>
      </c>
      <c r="G308" s="6">
        <f>'2019'!G309</f>
        <v>705.3459999999998</v>
      </c>
      <c r="H308" s="46">
        <f>'2019'!H309</f>
        <v>2600.392</v>
      </c>
      <c r="I308" s="45">
        <v>1595.757</v>
      </c>
      <c r="J308" s="6">
        <v>357.01</v>
      </c>
      <c r="K308" s="6">
        <v>17.495</v>
      </c>
      <c r="L308" s="6">
        <v>34.94</v>
      </c>
      <c r="M308" s="7">
        <f t="shared" si="68"/>
        <v>567.0989999999999</v>
      </c>
      <c r="N308" s="46">
        <v>2572.301</v>
      </c>
      <c r="O308" s="47">
        <f t="shared" si="62"/>
        <v>113.83737517831669</v>
      </c>
      <c r="P308" s="31">
        <f t="shared" si="62"/>
        <v>95.19999999999999</v>
      </c>
      <c r="Q308" s="31">
        <f t="shared" si="62"/>
        <v>89.47368421052632</v>
      </c>
      <c r="R308" s="31">
        <f t="shared" si="62"/>
        <v>35.35353535353536</v>
      </c>
      <c r="S308" s="31">
        <f t="shared" si="62"/>
        <v>80.42553191489363</v>
      </c>
      <c r="T308" s="32">
        <f t="shared" si="62"/>
        <v>98.92307692307692</v>
      </c>
    </row>
    <row r="309" spans="1:20" ht="12.75" hidden="1">
      <c r="A309" s="5" t="s">
        <v>302</v>
      </c>
      <c r="B309" s="34" t="s">
        <v>544</v>
      </c>
      <c r="C309" s="45">
        <f>'2019'!C310</f>
        <v>780.447</v>
      </c>
      <c r="D309" s="6">
        <f>'2019'!D310</f>
        <v>16.594</v>
      </c>
      <c r="E309" s="6">
        <f>'2019'!E310</f>
        <v>0</v>
      </c>
      <c r="F309" s="6">
        <f>'2019'!F310</f>
        <v>0</v>
      </c>
      <c r="G309" s="6">
        <f>'2019'!G310</f>
        <v>201.51399999999995</v>
      </c>
      <c r="H309" s="46">
        <f>'2019'!H310</f>
        <v>998.555</v>
      </c>
      <c r="I309" s="45">
        <v>754.249</v>
      </c>
      <c r="J309" s="6">
        <v>19.764</v>
      </c>
      <c r="K309" s="6">
        <v>0</v>
      </c>
      <c r="L309" s="6">
        <v>0</v>
      </c>
      <c r="M309" s="7">
        <f t="shared" si="68"/>
        <v>234.29899999999998</v>
      </c>
      <c r="N309" s="46">
        <v>1008.312</v>
      </c>
      <c r="O309" s="47">
        <f t="shared" si="62"/>
        <v>96.66666666666667</v>
      </c>
      <c r="P309" s="31">
        <f t="shared" si="62"/>
        <v>117.64705882352942</v>
      </c>
      <c r="Q309" s="31"/>
      <c r="R309" s="31"/>
      <c r="S309" s="31">
        <f t="shared" si="62"/>
        <v>115.84158415841583</v>
      </c>
      <c r="T309" s="32">
        <f t="shared" si="62"/>
        <v>100.9009009009009</v>
      </c>
    </row>
    <row r="310" spans="1:20" ht="12.75" hidden="1">
      <c r="A310" s="5" t="s">
        <v>303</v>
      </c>
      <c r="B310" s="34" t="s">
        <v>574</v>
      </c>
      <c r="C310" s="45">
        <f>'2019'!C311</f>
        <v>1403.926</v>
      </c>
      <c r="D310" s="6">
        <f>'2019'!D311</f>
        <v>60.241</v>
      </c>
      <c r="E310" s="6">
        <f>'2019'!E311</f>
        <v>0</v>
      </c>
      <c r="F310" s="6">
        <f>'2019'!F311</f>
        <v>85.277</v>
      </c>
      <c r="G310" s="6">
        <f>'2019'!G311</f>
        <v>260.2450000000002</v>
      </c>
      <c r="H310" s="46">
        <f>'2019'!H311</f>
        <v>1809.689</v>
      </c>
      <c r="I310" s="45">
        <v>1418.46</v>
      </c>
      <c r="J310" s="6">
        <v>83.724</v>
      </c>
      <c r="K310" s="6">
        <v>0</v>
      </c>
      <c r="L310" s="6">
        <v>0</v>
      </c>
      <c r="M310" s="7">
        <f t="shared" si="68"/>
        <v>145.25400000000008</v>
      </c>
      <c r="N310" s="46">
        <v>1647.438</v>
      </c>
      <c r="O310" s="47">
        <f t="shared" si="62"/>
        <v>100.99715099715098</v>
      </c>
      <c r="P310" s="31">
        <f t="shared" si="62"/>
        <v>140</v>
      </c>
      <c r="Q310" s="31"/>
      <c r="R310" s="31">
        <f t="shared" si="62"/>
        <v>0</v>
      </c>
      <c r="S310" s="31">
        <f t="shared" si="62"/>
        <v>55.769230769230774</v>
      </c>
      <c r="T310" s="32">
        <f t="shared" si="62"/>
        <v>90.99447513812154</v>
      </c>
    </row>
    <row r="311" spans="1:20" ht="12.75" hidden="1">
      <c r="A311" s="5" t="s">
        <v>304</v>
      </c>
      <c r="B311" s="34" t="s">
        <v>575</v>
      </c>
      <c r="C311" s="45">
        <f>'2019'!C312</f>
        <v>1336.625</v>
      </c>
      <c r="D311" s="6">
        <f>'2019'!D312</f>
        <v>28.547</v>
      </c>
      <c r="E311" s="6">
        <f>'2019'!E312</f>
        <v>50.1</v>
      </c>
      <c r="F311" s="6">
        <f>'2019'!F312</f>
        <v>109.739</v>
      </c>
      <c r="G311" s="6">
        <f>'2019'!G312</f>
        <v>1027.774</v>
      </c>
      <c r="H311" s="46">
        <f>'2019'!H312</f>
        <v>2552.785</v>
      </c>
      <c r="I311" s="45">
        <v>1424.621</v>
      </c>
      <c r="J311" s="6">
        <v>39.366</v>
      </c>
      <c r="K311" s="6">
        <v>51.587</v>
      </c>
      <c r="L311" s="6">
        <v>327.15</v>
      </c>
      <c r="M311" s="7">
        <f t="shared" si="68"/>
        <v>144.63</v>
      </c>
      <c r="N311" s="46">
        <v>1987.354</v>
      </c>
      <c r="O311" s="47">
        <f t="shared" si="62"/>
        <v>106.58189977561705</v>
      </c>
      <c r="P311" s="31">
        <f t="shared" si="62"/>
        <v>134.48275862068965</v>
      </c>
      <c r="Q311" s="31">
        <f t="shared" si="62"/>
        <v>104</v>
      </c>
      <c r="R311" s="31">
        <f t="shared" si="62"/>
        <v>297.27272727272725</v>
      </c>
      <c r="S311" s="31">
        <f t="shared" si="62"/>
        <v>14.105058365758754</v>
      </c>
      <c r="T311" s="32">
        <f t="shared" si="62"/>
        <v>77.83000391696045</v>
      </c>
    </row>
    <row r="312" spans="1:20" ht="12.75" hidden="1">
      <c r="A312" s="5" t="s">
        <v>305</v>
      </c>
      <c r="B312" s="34" t="s">
        <v>576</v>
      </c>
      <c r="C312" s="45">
        <f>'2019'!C313</f>
        <v>2236.205</v>
      </c>
      <c r="D312" s="6">
        <f>'2019'!D313</f>
        <v>260.561</v>
      </c>
      <c r="E312" s="6">
        <f>'2019'!E313</f>
        <v>127.397</v>
      </c>
      <c r="F312" s="6">
        <f>'2019'!F313</f>
        <v>0</v>
      </c>
      <c r="G312" s="6">
        <f>'2019'!G313</f>
        <v>381.3490000000003</v>
      </c>
      <c r="H312" s="46">
        <f>'2019'!H313</f>
        <v>3005.512</v>
      </c>
      <c r="I312" s="45">
        <v>2013.116</v>
      </c>
      <c r="J312" s="6">
        <v>361.884</v>
      </c>
      <c r="K312" s="6">
        <v>71.393</v>
      </c>
      <c r="L312" s="6">
        <v>50</v>
      </c>
      <c r="M312" s="7">
        <f t="shared" si="68"/>
        <v>889.3000000000002</v>
      </c>
      <c r="N312" s="46">
        <v>3385.693</v>
      </c>
      <c r="O312" s="47">
        <f t="shared" si="62"/>
        <v>90.02683363148479</v>
      </c>
      <c r="P312" s="31">
        <f t="shared" si="62"/>
        <v>138.69731800766283</v>
      </c>
      <c r="Q312" s="31">
        <f t="shared" si="62"/>
        <v>55.90551181102362</v>
      </c>
      <c r="R312" s="31"/>
      <c r="S312" s="31">
        <f aca="true" t="shared" si="69" ref="S312:S332">ROUND(M312,0)/ROUND(G312,0)*100</f>
        <v>233.33333333333334</v>
      </c>
      <c r="T312" s="32">
        <f aca="true" t="shared" si="70" ref="T312:T332">ROUND(N312,0)/ROUND(H312,0)*100</f>
        <v>112.64138389886892</v>
      </c>
    </row>
    <row r="313" spans="1:20" ht="12.75" hidden="1">
      <c r="A313" s="5" t="s">
        <v>306</v>
      </c>
      <c r="B313" s="34" t="s">
        <v>577</v>
      </c>
      <c r="C313" s="45">
        <f>'2019'!C314</f>
        <v>1881.8039999999999</v>
      </c>
      <c r="D313" s="6">
        <f>'2019'!D314</f>
        <v>149.929</v>
      </c>
      <c r="E313" s="6">
        <f>'2019'!E314</f>
        <v>184.588</v>
      </c>
      <c r="F313" s="6">
        <f>'2019'!F314</f>
        <v>92.837</v>
      </c>
      <c r="G313" s="6">
        <f>'2019'!G314</f>
        <v>554.8930000000001</v>
      </c>
      <c r="H313" s="46">
        <f>'2019'!H314</f>
        <v>2864.051</v>
      </c>
      <c r="I313" s="45">
        <v>1997.223</v>
      </c>
      <c r="J313" s="6">
        <v>141.283</v>
      </c>
      <c r="K313" s="6">
        <v>175.991</v>
      </c>
      <c r="L313" s="6">
        <v>9.1</v>
      </c>
      <c r="M313" s="7">
        <f t="shared" si="68"/>
        <v>1896.536</v>
      </c>
      <c r="N313" s="46">
        <v>4220.133</v>
      </c>
      <c r="O313" s="47">
        <f aca="true" t="shared" si="71" ref="O313:T365">ROUND(I313,0)/ROUND(C313,0)*100</f>
        <v>106.1105207226355</v>
      </c>
      <c r="P313" s="31">
        <f t="shared" si="71"/>
        <v>94</v>
      </c>
      <c r="Q313" s="31">
        <f t="shared" si="71"/>
        <v>95.13513513513514</v>
      </c>
      <c r="R313" s="31">
        <f aca="true" t="shared" si="72" ref="R313:R332">ROUND(L313,0)/ROUND(F313,0)*100</f>
        <v>9.67741935483871</v>
      </c>
      <c r="S313" s="31">
        <f t="shared" si="69"/>
        <v>341.80180180180184</v>
      </c>
      <c r="T313" s="32">
        <f t="shared" si="70"/>
        <v>147.3463687150838</v>
      </c>
    </row>
    <row r="314" spans="1:20" ht="12.75" hidden="1">
      <c r="A314" s="5" t="s">
        <v>307</v>
      </c>
      <c r="B314" s="34" t="s">
        <v>578</v>
      </c>
      <c r="C314" s="45">
        <f>'2019'!C315</f>
        <v>955.297</v>
      </c>
      <c r="D314" s="6">
        <f>'2019'!D315</f>
        <v>57.725</v>
      </c>
      <c r="E314" s="6">
        <f>'2019'!E315</f>
        <v>0</v>
      </c>
      <c r="F314" s="6">
        <f>'2019'!F315</f>
        <v>18.753</v>
      </c>
      <c r="G314" s="6">
        <f>'2019'!G315</f>
        <v>667.5609999999999</v>
      </c>
      <c r="H314" s="46">
        <f>'2019'!H315</f>
        <v>1699.336</v>
      </c>
      <c r="I314" s="45">
        <v>1087</v>
      </c>
      <c r="J314" s="6">
        <v>64.307</v>
      </c>
      <c r="K314" s="6">
        <v>67.923</v>
      </c>
      <c r="L314" s="6">
        <v>96.31</v>
      </c>
      <c r="M314" s="7">
        <f t="shared" si="68"/>
        <v>507.82200000000006</v>
      </c>
      <c r="N314" s="46">
        <v>1823.362</v>
      </c>
      <c r="O314" s="47">
        <f t="shared" si="71"/>
        <v>113.82198952879581</v>
      </c>
      <c r="P314" s="31">
        <f t="shared" si="71"/>
        <v>110.34482758620689</v>
      </c>
      <c r="Q314" s="31"/>
      <c r="R314" s="31">
        <f t="shared" si="72"/>
        <v>505.2631578947368</v>
      </c>
      <c r="S314" s="31">
        <f t="shared" si="69"/>
        <v>76.04790419161677</v>
      </c>
      <c r="T314" s="32">
        <f t="shared" si="70"/>
        <v>107.29841082989995</v>
      </c>
    </row>
    <row r="315" spans="1:20" ht="12.75" hidden="1">
      <c r="A315" s="4">
        <v>24</v>
      </c>
      <c r="B315" s="18" t="s">
        <v>579</v>
      </c>
      <c r="C315" s="87">
        <f>'2019'!C316</f>
        <v>16759.142</v>
      </c>
      <c r="D315" s="84">
        <f>'2019'!D316</f>
        <v>1735.717</v>
      </c>
      <c r="E315" s="84">
        <f>'2019'!E316</f>
        <v>2077.829</v>
      </c>
      <c r="F315" s="84">
        <f>'2019'!F316</f>
        <v>2951.918</v>
      </c>
      <c r="G315" s="84">
        <f>'2019'!G316</f>
        <v>22271.466999999997</v>
      </c>
      <c r="H315" s="88">
        <f>'2019'!H316</f>
        <v>45796.073</v>
      </c>
      <c r="I315" s="87">
        <f aca="true" t="shared" si="73" ref="I315:N315">SUM(I316:I324)</f>
        <v>17279.657999999996</v>
      </c>
      <c r="J315" s="19">
        <f t="shared" si="73"/>
        <v>2326.213</v>
      </c>
      <c r="K315" s="19">
        <f t="shared" si="73"/>
        <v>2509.8329999999996</v>
      </c>
      <c r="L315" s="19">
        <f t="shared" si="73"/>
        <v>2105.9809999999998</v>
      </c>
      <c r="M315" s="19">
        <f t="shared" si="73"/>
        <v>16873.310999999998</v>
      </c>
      <c r="N315" s="52">
        <f t="shared" si="73"/>
        <v>41094.996</v>
      </c>
      <c r="O315" s="50">
        <f t="shared" si="71"/>
        <v>103.10877737335163</v>
      </c>
      <c r="P315" s="12">
        <f t="shared" si="71"/>
        <v>133.98617511520737</v>
      </c>
      <c r="Q315" s="12">
        <f t="shared" si="71"/>
        <v>120.78922040423483</v>
      </c>
      <c r="R315" s="12">
        <f t="shared" si="72"/>
        <v>71.34146341463415</v>
      </c>
      <c r="S315" s="12">
        <f t="shared" si="69"/>
        <v>75.76220196668314</v>
      </c>
      <c r="T315" s="13">
        <f t="shared" si="70"/>
        <v>89.73491134596908</v>
      </c>
    </row>
    <row r="316" spans="1:20" ht="12.75" hidden="1">
      <c r="A316" s="5" t="s">
        <v>0</v>
      </c>
      <c r="B316" s="34" t="s">
        <v>580</v>
      </c>
      <c r="C316" s="45">
        <f>'2019'!C317</f>
        <v>1925.3410000000001</v>
      </c>
      <c r="D316" s="6">
        <f>'2019'!D317</f>
        <v>517.888</v>
      </c>
      <c r="E316" s="6">
        <f>'2019'!E317</f>
        <v>707.137</v>
      </c>
      <c r="F316" s="6">
        <f>'2019'!F317</f>
        <v>129.698</v>
      </c>
      <c r="G316" s="6">
        <f>'2019'!G317</f>
        <v>6872.4439999999995</v>
      </c>
      <c r="H316" s="46">
        <f>'2019'!H317</f>
        <v>10152.508</v>
      </c>
      <c r="I316" s="45">
        <v>1989.487</v>
      </c>
      <c r="J316" s="6">
        <v>588.024</v>
      </c>
      <c r="K316" s="6">
        <v>574.795</v>
      </c>
      <c r="L316" s="6">
        <v>128.425</v>
      </c>
      <c r="M316" s="7">
        <f aca="true" t="shared" si="74" ref="M316:M324">N316-I316-J316-K316-L316</f>
        <v>6624.143999999999</v>
      </c>
      <c r="N316" s="46">
        <v>9904.875</v>
      </c>
      <c r="O316" s="47">
        <f t="shared" si="71"/>
        <v>103.32467532467533</v>
      </c>
      <c r="P316" s="31">
        <f t="shared" si="71"/>
        <v>113.51351351351352</v>
      </c>
      <c r="Q316" s="31">
        <f t="shared" si="71"/>
        <v>81.32956152758133</v>
      </c>
      <c r="R316" s="31">
        <f t="shared" si="72"/>
        <v>98.46153846153847</v>
      </c>
      <c r="S316" s="31">
        <f t="shared" si="69"/>
        <v>96.39115250291036</v>
      </c>
      <c r="T316" s="32">
        <f t="shared" si="70"/>
        <v>97.55737220525953</v>
      </c>
    </row>
    <row r="317" spans="1:20" ht="12.75" hidden="1">
      <c r="A317" s="5" t="s">
        <v>1</v>
      </c>
      <c r="B317" s="34" t="s">
        <v>581</v>
      </c>
      <c r="C317" s="45">
        <f>'2019'!C318</f>
        <v>1928.792</v>
      </c>
      <c r="D317" s="6">
        <f>'2019'!D318</f>
        <v>88.104</v>
      </c>
      <c r="E317" s="6">
        <f>'2019'!E318</f>
        <v>268.546</v>
      </c>
      <c r="F317" s="6">
        <f>'2019'!F318</f>
        <v>99.332</v>
      </c>
      <c r="G317" s="6">
        <f>'2019'!G318</f>
        <v>2565.2260000000006</v>
      </c>
      <c r="H317" s="46">
        <f>'2019'!H318</f>
        <v>4950</v>
      </c>
      <c r="I317" s="45">
        <v>2226.608</v>
      </c>
      <c r="J317" s="6">
        <v>541.763</v>
      </c>
      <c r="K317" s="6">
        <v>433.839</v>
      </c>
      <c r="L317" s="6">
        <v>23.748</v>
      </c>
      <c r="M317" s="7">
        <f t="shared" si="74"/>
        <v>1047.2139999999995</v>
      </c>
      <c r="N317" s="46">
        <v>4273.172</v>
      </c>
      <c r="O317" s="47">
        <f t="shared" si="71"/>
        <v>115.44841886988078</v>
      </c>
      <c r="P317" s="31">
        <f t="shared" si="71"/>
        <v>615.9090909090909</v>
      </c>
      <c r="Q317" s="31">
        <f t="shared" si="71"/>
        <v>161.33828996282529</v>
      </c>
      <c r="R317" s="31">
        <f t="shared" si="72"/>
        <v>24.242424242424242</v>
      </c>
      <c r="S317" s="31">
        <f t="shared" si="69"/>
        <v>40.8187134502924</v>
      </c>
      <c r="T317" s="32">
        <f t="shared" si="70"/>
        <v>86.32323232323232</v>
      </c>
    </row>
    <row r="318" spans="1:20" ht="12.75" hidden="1">
      <c r="A318" s="5" t="s">
        <v>2</v>
      </c>
      <c r="B318" s="34" t="s">
        <v>582</v>
      </c>
      <c r="C318" s="45">
        <f>'2019'!C319</f>
        <v>1113.962</v>
      </c>
      <c r="D318" s="6">
        <f>'2019'!D319</f>
        <v>83.456</v>
      </c>
      <c r="E318" s="6">
        <f>'2019'!E319</f>
        <v>104.199</v>
      </c>
      <c r="F318" s="6">
        <f>'2019'!F319</f>
        <v>211.73</v>
      </c>
      <c r="G318" s="6">
        <f>'2019'!G319</f>
        <v>363.096</v>
      </c>
      <c r="H318" s="46">
        <f>'2019'!H319</f>
        <v>1876.443</v>
      </c>
      <c r="I318" s="45">
        <v>1083.9769999999999</v>
      </c>
      <c r="J318" s="6">
        <v>124.327</v>
      </c>
      <c r="K318" s="6">
        <v>268.582</v>
      </c>
      <c r="L318" s="6">
        <v>0</v>
      </c>
      <c r="M318" s="7">
        <f t="shared" si="74"/>
        <v>326.8610000000002</v>
      </c>
      <c r="N318" s="46">
        <v>1803.747</v>
      </c>
      <c r="O318" s="47">
        <f t="shared" si="71"/>
        <v>97.30700179533214</v>
      </c>
      <c r="P318" s="31">
        <f t="shared" si="71"/>
        <v>149.39759036144576</v>
      </c>
      <c r="Q318" s="31">
        <f t="shared" si="71"/>
        <v>258.6538461538462</v>
      </c>
      <c r="R318" s="31">
        <f t="shared" si="72"/>
        <v>0</v>
      </c>
      <c r="S318" s="31">
        <f t="shared" si="69"/>
        <v>90.08264462809917</v>
      </c>
      <c r="T318" s="32">
        <f t="shared" si="70"/>
        <v>96.16204690831557</v>
      </c>
    </row>
    <row r="319" spans="1:20" ht="12.75" hidden="1">
      <c r="A319" s="5" t="s">
        <v>3</v>
      </c>
      <c r="B319" s="34" t="s">
        <v>583</v>
      </c>
      <c r="C319" s="45">
        <f>'2019'!C320</f>
        <v>1565.8020000000001</v>
      </c>
      <c r="D319" s="6">
        <f>'2019'!D320</f>
        <v>98.029</v>
      </c>
      <c r="E319" s="6">
        <f>'2019'!E320</f>
        <v>298.388</v>
      </c>
      <c r="F319" s="6">
        <f>'2019'!F320</f>
        <v>275.233</v>
      </c>
      <c r="G319" s="6">
        <f>'2019'!G320</f>
        <v>693.048</v>
      </c>
      <c r="H319" s="46">
        <f>'2019'!H320</f>
        <v>2930.5</v>
      </c>
      <c r="I319" s="45">
        <v>1659.749</v>
      </c>
      <c r="J319" s="6">
        <v>107.014</v>
      </c>
      <c r="K319" s="6">
        <v>309.099</v>
      </c>
      <c r="L319" s="6">
        <v>94.91</v>
      </c>
      <c r="M319" s="7">
        <f t="shared" si="74"/>
        <v>1535.7530000000002</v>
      </c>
      <c r="N319" s="46">
        <v>3706.525</v>
      </c>
      <c r="O319" s="47">
        <f t="shared" si="71"/>
        <v>106.00255427841634</v>
      </c>
      <c r="P319" s="31">
        <f t="shared" si="71"/>
        <v>109.18367346938776</v>
      </c>
      <c r="Q319" s="31">
        <f t="shared" si="71"/>
        <v>103.69127516778522</v>
      </c>
      <c r="R319" s="31">
        <f t="shared" si="72"/>
        <v>34.54545454545455</v>
      </c>
      <c r="S319" s="31">
        <f t="shared" si="69"/>
        <v>221.64502164502164</v>
      </c>
      <c r="T319" s="32">
        <f t="shared" si="70"/>
        <v>126.47560559535995</v>
      </c>
    </row>
    <row r="320" spans="1:20" ht="12.75" hidden="1">
      <c r="A320" s="5" t="s">
        <v>4</v>
      </c>
      <c r="B320" s="34" t="s">
        <v>407</v>
      </c>
      <c r="C320" s="45">
        <f>'2019'!C321</f>
        <v>2593.188</v>
      </c>
      <c r="D320" s="6">
        <f>'2019'!D321</f>
        <v>167.212</v>
      </c>
      <c r="E320" s="6">
        <f>'2019'!E321</f>
        <v>0</v>
      </c>
      <c r="F320" s="6">
        <f>'2019'!F321</f>
        <v>440.764</v>
      </c>
      <c r="G320" s="6">
        <f>'2019'!G321</f>
        <v>5466.741000000001</v>
      </c>
      <c r="H320" s="46">
        <f>'2019'!H321</f>
        <v>8667.905</v>
      </c>
      <c r="I320" s="45">
        <v>2382.9939999999997</v>
      </c>
      <c r="J320" s="6">
        <v>247.667</v>
      </c>
      <c r="K320" s="6">
        <v>172.661</v>
      </c>
      <c r="L320" s="6">
        <v>534.533</v>
      </c>
      <c r="M320" s="7">
        <f t="shared" si="74"/>
        <v>3603.0139999999997</v>
      </c>
      <c r="N320" s="46">
        <v>6940.869</v>
      </c>
      <c r="O320" s="47">
        <f t="shared" si="71"/>
        <v>91.90127265715388</v>
      </c>
      <c r="P320" s="31">
        <f t="shared" si="71"/>
        <v>148.50299401197603</v>
      </c>
      <c r="Q320" s="31"/>
      <c r="R320" s="31">
        <f t="shared" si="72"/>
        <v>121.31519274376417</v>
      </c>
      <c r="S320" s="31">
        <f t="shared" si="69"/>
        <v>65.90451801719406</v>
      </c>
      <c r="T320" s="32">
        <f t="shared" si="70"/>
        <v>80.0761421319797</v>
      </c>
    </row>
    <row r="321" spans="1:20" ht="12.75" hidden="1">
      <c r="A321" s="5" t="s">
        <v>5</v>
      </c>
      <c r="B321" s="34" t="s">
        <v>584</v>
      </c>
      <c r="C321" s="45">
        <f>'2019'!C322</f>
        <v>1236.066</v>
      </c>
      <c r="D321" s="6">
        <f>'2019'!D322</f>
        <v>214.217</v>
      </c>
      <c r="E321" s="6">
        <f>'2019'!E322</f>
        <v>110.886</v>
      </c>
      <c r="F321" s="6">
        <f>'2019'!F322</f>
        <v>338.07</v>
      </c>
      <c r="G321" s="6">
        <f>'2019'!G322</f>
        <v>615.029</v>
      </c>
      <c r="H321" s="46">
        <f>'2019'!H322</f>
        <v>2514.268</v>
      </c>
      <c r="I321" s="45">
        <v>944.081</v>
      </c>
      <c r="J321" s="6">
        <v>127.649</v>
      </c>
      <c r="K321" s="6">
        <v>106.259</v>
      </c>
      <c r="L321" s="6">
        <v>0</v>
      </c>
      <c r="M321" s="7">
        <f t="shared" si="74"/>
        <v>244.54500000000007</v>
      </c>
      <c r="N321" s="46">
        <v>1422.534</v>
      </c>
      <c r="O321" s="47">
        <f t="shared" si="71"/>
        <v>76.37540453074433</v>
      </c>
      <c r="P321" s="31">
        <f t="shared" si="71"/>
        <v>59.813084112149525</v>
      </c>
      <c r="Q321" s="31">
        <f t="shared" si="71"/>
        <v>95.4954954954955</v>
      </c>
      <c r="R321" s="31">
        <f t="shared" si="72"/>
        <v>0</v>
      </c>
      <c r="S321" s="31">
        <f t="shared" si="69"/>
        <v>39.83739837398374</v>
      </c>
      <c r="T321" s="32">
        <f t="shared" si="70"/>
        <v>56.6030230708035</v>
      </c>
    </row>
    <row r="322" spans="1:20" ht="12.75" hidden="1">
      <c r="A322" s="5" t="s">
        <v>6</v>
      </c>
      <c r="B322" s="34" t="s">
        <v>585</v>
      </c>
      <c r="C322" s="45">
        <f>'2019'!C323</f>
        <v>2289.927</v>
      </c>
      <c r="D322" s="6">
        <f>'2019'!D323</f>
        <v>134.996</v>
      </c>
      <c r="E322" s="6">
        <f>'2019'!E323</f>
        <v>293.081</v>
      </c>
      <c r="F322" s="6">
        <f>'2019'!F323</f>
        <v>73.526</v>
      </c>
      <c r="G322" s="6">
        <f>'2019'!G323</f>
        <v>3867.829999999999</v>
      </c>
      <c r="H322" s="46">
        <f>'2019'!H323</f>
        <v>6659.36</v>
      </c>
      <c r="I322" s="45">
        <v>2694.9489999999996</v>
      </c>
      <c r="J322" s="6">
        <v>128.061</v>
      </c>
      <c r="K322" s="6">
        <v>337.583</v>
      </c>
      <c r="L322" s="6">
        <v>1323.685</v>
      </c>
      <c r="M322" s="7">
        <f t="shared" si="74"/>
        <v>2108.8620000000005</v>
      </c>
      <c r="N322" s="46">
        <v>6593.14</v>
      </c>
      <c r="O322" s="47">
        <f t="shared" si="71"/>
        <v>117.68558951965065</v>
      </c>
      <c r="P322" s="31">
        <f t="shared" si="71"/>
        <v>94.81481481481482</v>
      </c>
      <c r="Q322" s="31">
        <f t="shared" si="71"/>
        <v>115.35836177474404</v>
      </c>
      <c r="R322" s="31">
        <f t="shared" si="72"/>
        <v>1789.1891891891892</v>
      </c>
      <c r="S322" s="31">
        <f t="shared" si="69"/>
        <v>54.52430196483971</v>
      </c>
      <c r="T322" s="32">
        <f t="shared" si="70"/>
        <v>99.0088601892176</v>
      </c>
    </row>
    <row r="323" spans="1:20" ht="12.75" hidden="1">
      <c r="A323" s="5" t="s">
        <v>7</v>
      </c>
      <c r="B323" s="34" t="s">
        <v>586</v>
      </c>
      <c r="C323" s="45">
        <f>'2019'!C324</f>
        <v>1685.771</v>
      </c>
      <c r="D323" s="6">
        <f>'2019'!D324</f>
        <v>177.955</v>
      </c>
      <c r="E323" s="6">
        <f>'2019'!E324</f>
        <v>170.654</v>
      </c>
      <c r="F323" s="6">
        <f>'2019'!F324</f>
        <v>5.4</v>
      </c>
      <c r="G323" s="6">
        <f>'2019'!G324</f>
        <v>686.1400000000001</v>
      </c>
      <c r="H323" s="46">
        <f>'2019'!H324</f>
        <v>2725.92</v>
      </c>
      <c r="I323" s="45">
        <v>1816.3519999999999</v>
      </c>
      <c r="J323" s="6">
        <v>218.533</v>
      </c>
      <c r="K323" s="6">
        <v>177.563</v>
      </c>
      <c r="L323" s="6">
        <v>0.68</v>
      </c>
      <c r="M323" s="7">
        <f t="shared" si="74"/>
        <v>660.5560000000004</v>
      </c>
      <c r="N323" s="46">
        <v>2873.684</v>
      </c>
      <c r="O323" s="47">
        <f t="shared" si="71"/>
        <v>107.71055753262159</v>
      </c>
      <c r="P323" s="31">
        <f t="shared" si="71"/>
        <v>123.03370786516854</v>
      </c>
      <c r="Q323" s="31">
        <f t="shared" si="71"/>
        <v>104.09356725146199</v>
      </c>
      <c r="R323" s="31">
        <f t="shared" si="72"/>
        <v>20</v>
      </c>
      <c r="S323" s="31">
        <f t="shared" si="69"/>
        <v>96.35568513119533</v>
      </c>
      <c r="T323" s="32">
        <f t="shared" si="70"/>
        <v>105.42920029347029</v>
      </c>
    </row>
    <row r="324" spans="1:20" ht="12.75" hidden="1">
      <c r="A324" s="5" t="s">
        <v>8</v>
      </c>
      <c r="B324" s="34" t="s">
        <v>587</v>
      </c>
      <c r="C324" s="45">
        <f>'2019'!C325</f>
        <v>2420.293</v>
      </c>
      <c r="D324" s="6">
        <f>'2019'!D325</f>
        <v>253.86</v>
      </c>
      <c r="E324" s="6">
        <f>'2019'!E325</f>
        <v>124.938</v>
      </c>
      <c r="F324" s="6">
        <f>'2019'!F325</f>
        <v>1378.165</v>
      </c>
      <c r="G324" s="6">
        <f>'2019'!G325</f>
        <v>1141.9129999999996</v>
      </c>
      <c r="H324" s="46">
        <f>'2019'!H325</f>
        <v>5319.169</v>
      </c>
      <c r="I324" s="45">
        <v>2481.4610000000002</v>
      </c>
      <c r="J324" s="6">
        <v>243.175</v>
      </c>
      <c r="K324" s="6">
        <v>129.452</v>
      </c>
      <c r="L324" s="6">
        <v>0</v>
      </c>
      <c r="M324" s="7">
        <f t="shared" si="74"/>
        <v>722.3619999999996</v>
      </c>
      <c r="N324" s="46">
        <v>3576.45</v>
      </c>
      <c r="O324" s="47">
        <f t="shared" si="71"/>
        <v>102.52066115702479</v>
      </c>
      <c r="P324" s="31">
        <f t="shared" si="71"/>
        <v>95.66929133858267</v>
      </c>
      <c r="Q324" s="31">
        <f t="shared" si="71"/>
        <v>103.2</v>
      </c>
      <c r="R324" s="31">
        <f t="shared" si="72"/>
        <v>0</v>
      </c>
      <c r="S324" s="31">
        <f t="shared" si="69"/>
        <v>63.22241681260946</v>
      </c>
      <c r="T324" s="32">
        <f t="shared" si="70"/>
        <v>67.23068245910886</v>
      </c>
    </row>
    <row r="325" spans="1:20" ht="12.75" hidden="1">
      <c r="A325" s="4">
        <v>25</v>
      </c>
      <c r="B325" s="18" t="s">
        <v>588</v>
      </c>
      <c r="C325" s="87">
        <f>'2019'!C326</f>
        <v>26947.14</v>
      </c>
      <c r="D325" s="84">
        <f>'2019'!D326</f>
        <v>3372.675</v>
      </c>
      <c r="E325" s="84">
        <f>'2019'!E326</f>
        <v>1401.44</v>
      </c>
      <c r="F325" s="84">
        <f>'2019'!F326</f>
        <v>10400.856</v>
      </c>
      <c r="G325" s="84">
        <f>'2019'!G326</f>
        <v>15664.485</v>
      </c>
      <c r="H325" s="88">
        <f>'2019'!H326</f>
        <v>57786.59599999999</v>
      </c>
      <c r="I325" s="87">
        <f aca="true" t="shared" si="75" ref="I325:N325">SUM(I326:I336)</f>
        <v>26372.555</v>
      </c>
      <c r="J325" s="19">
        <f t="shared" si="75"/>
        <v>3175.983</v>
      </c>
      <c r="K325" s="19">
        <f t="shared" si="75"/>
        <v>1676.415</v>
      </c>
      <c r="L325" s="19">
        <f t="shared" si="75"/>
        <v>612.617</v>
      </c>
      <c r="M325" s="19">
        <f t="shared" si="75"/>
        <v>12516.682999999999</v>
      </c>
      <c r="N325" s="52">
        <f t="shared" si="75"/>
        <v>44354.253</v>
      </c>
      <c r="O325" s="50">
        <f t="shared" si="71"/>
        <v>97.86989275243998</v>
      </c>
      <c r="P325" s="12">
        <f t="shared" si="71"/>
        <v>94.1595019270679</v>
      </c>
      <c r="Q325" s="12">
        <f t="shared" si="71"/>
        <v>119.62883654532477</v>
      </c>
      <c r="R325" s="12">
        <f t="shared" si="72"/>
        <v>5.893664070762427</v>
      </c>
      <c r="S325" s="12">
        <f t="shared" si="69"/>
        <v>79.90934627170581</v>
      </c>
      <c r="T325" s="13">
        <f t="shared" si="70"/>
        <v>76.75428729645077</v>
      </c>
    </row>
    <row r="326" spans="1:20" ht="12.75" hidden="1">
      <c r="A326" s="5" t="s">
        <v>9</v>
      </c>
      <c r="B326" s="34" t="s">
        <v>589</v>
      </c>
      <c r="C326" s="45">
        <f>'2019'!C327</f>
        <v>6137.635</v>
      </c>
      <c r="D326" s="6">
        <f>'2019'!D327</f>
        <v>2138.351</v>
      </c>
      <c r="E326" s="6">
        <f>'2019'!E327</f>
        <v>396.628</v>
      </c>
      <c r="F326" s="6">
        <f>'2019'!F327</f>
        <v>32.224</v>
      </c>
      <c r="G326" s="6">
        <f>'2019'!G327</f>
        <v>2452.548</v>
      </c>
      <c r="H326" s="46">
        <f>'2019'!H327</f>
        <v>11157.386</v>
      </c>
      <c r="I326" s="45">
        <v>5855.898</v>
      </c>
      <c r="J326" s="6">
        <v>2074.075</v>
      </c>
      <c r="K326" s="6">
        <v>269.611</v>
      </c>
      <c r="L326" s="6">
        <v>105.056</v>
      </c>
      <c r="M326" s="7">
        <f aca="true" t="shared" si="76" ref="M326:M336">N326-I326-J326-K326-L326</f>
        <v>3229.5480000000002</v>
      </c>
      <c r="N326" s="46">
        <v>11534.188</v>
      </c>
      <c r="O326" s="47">
        <f t="shared" si="71"/>
        <v>95.40566959921799</v>
      </c>
      <c r="P326" s="31">
        <f t="shared" si="71"/>
        <v>97.00654817586529</v>
      </c>
      <c r="Q326" s="31">
        <f t="shared" si="71"/>
        <v>68.01007556675063</v>
      </c>
      <c r="R326" s="31">
        <f t="shared" si="72"/>
        <v>328.125</v>
      </c>
      <c r="S326" s="31">
        <f t="shared" si="69"/>
        <v>131.67549938850388</v>
      </c>
      <c r="T326" s="32">
        <f t="shared" si="70"/>
        <v>103.37904454602491</v>
      </c>
    </row>
    <row r="327" spans="1:20" ht="12.75" hidden="1">
      <c r="A327" s="5" t="s">
        <v>10</v>
      </c>
      <c r="B327" s="34" t="s">
        <v>590</v>
      </c>
      <c r="C327" s="45">
        <f>'2019'!C328</f>
        <v>2924.696</v>
      </c>
      <c r="D327" s="6">
        <f>'2019'!D328</f>
        <v>114.743</v>
      </c>
      <c r="E327" s="6">
        <f>'2019'!E328</f>
        <v>163.277</v>
      </c>
      <c r="F327" s="6">
        <f>'2019'!F328</f>
        <v>50.68</v>
      </c>
      <c r="G327" s="6">
        <f>'2019'!G328</f>
        <v>3060.8190000000004</v>
      </c>
      <c r="H327" s="46">
        <f>'2019'!H328</f>
        <v>6314.215</v>
      </c>
      <c r="I327" s="45">
        <v>2678.4269999999997</v>
      </c>
      <c r="J327" s="6">
        <v>113.849</v>
      </c>
      <c r="K327" s="6">
        <v>165.247</v>
      </c>
      <c r="L327" s="6">
        <v>424.129</v>
      </c>
      <c r="M327" s="7">
        <f t="shared" si="76"/>
        <v>1629.931</v>
      </c>
      <c r="N327" s="46">
        <v>5011.583</v>
      </c>
      <c r="O327" s="47">
        <f t="shared" si="71"/>
        <v>91.55555555555556</v>
      </c>
      <c r="P327" s="31">
        <f t="shared" si="71"/>
        <v>99.1304347826087</v>
      </c>
      <c r="Q327" s="31">
        <f t="shared" si="71"/>
        <v>101.22699386503066</v>
      </c>
      <c r="R327" s="31">
        <f t="shared" si="72"/>
        <v>831.372549019608</v>
      </c>
      <c r="S327" s="31">
        <f t="shared" si="69"/>
        <v>53.25057170859196</v>
      </c>
      <c r="T327" s="32">
        <f t="shared" si="70"/>
        <v>79.37915742793791</v>
      </c>
    </row>
    <row r="328" spans="1:20" ht="12.75" hidden="1">
      <c r="A328" s="5" t="s">
        <v>11</v>
      </c>
      <c r="B328" s="34" t="s">
        <v>591</v>
      </c>
      <c r="C328" s="45">
        <f>'2019'!C329</f>
        <v>1926.85</v>
      </c>
      <c r="D328" s="6">
        <f>'2019'!D329</f>
        <v>110.533</v>
      </c>
      <c r="E328" s="6">
        <f>'2019'!E329</f>
        <v>0</v>
      </c>
      <c r="F328" s="6">
        <f>'2019'!F329</f>
        <v>0</v>
      </c>
      <c r="G328" s="6">
        <f>'2019'!G329</f>
        <v>694.4770000000002</v>
      </c>
      <c r="H328" s="46">
        <f>'2019'!H329</f>
        <v>2731.86</v>
      </c>
      <c r="I328" s="45">
        <v>1709.683</v>
      </c>
      <c r="J328" s="6">
        <v>84.043</v>
      </c>
      <c r="K328" s="6">
        <v>0</v>
      </c>
      <c r="L328" s="6">
        <v>0</v>
      </c>
      <c r="M328" s="7">
        <f t="shared" si="76"/>
        <v>362.2320000000001</v>
      </c>
      <c r="N328" s="46">
        <v>2155.958</v>
      </c>
      <c r="O328" s="47">
        <f t="shared" si="71"/>
        <v>88.73897249610793</v>
      </c>
      <c r="P328" s="31">
        <f t="shared" si="71"/>
        <v>75.67567567567568</v>
      </c>
      <c r="Q328" s="31"/>
      <c r="R328" s="31"/>
      <c r="S328" s="31">
        <f t="shared" si="69"/>
        <v>52.1613832853026</v>
      </c>
      <c r="T328" s="32">
        <f t="shared" si="70"/>
        <v>78.91654465592973</v>
      </c>
    </row>
    <row r="329" spans="1:20" ht="12.75" hidden="1">
      <c r="A329" s="5" t="s">
        <v>12</v>
      </c>
      <c r="B329" s="34" t="s">
        <v>592</v>
      </c>
      <c r="C329" s="45">
        <f>'2019'!C330</f>
        <v>2960.222</v>
      </c>
      <c r="D329" s="6">
        <f>'2019'!D330</f>
        <v>76.356</v>
      </c>
      <c r="E329" s="6">
        <f>'2019'!E330</f>
        <v>138.343</v>
      </c>
      <c r="F329" s="6">
        <f>'2019'!F330</f>
        <v>9349.917</v>
      </c>
      <c r="G329" s="6">
        <f>'2019'!G330</f>
        <v>1568.2829999999994</v>
      </c>
      <c r="H329" s="46">
        <f>'2019'!H330</f>
        <v>14093.121</v>
      </c>
      <c r="I329" s="45">
        <v>2685.806</v>
      </c>
      <c r="J329" s="6">
        <v>60.312</v>
      </c>
      <c r="K329" s="6">
        <v>102</v>
      </c>
      <c r="L329" s="6">
        <v>0</v>
      </c>
      <c r="M329" s="7">
        <f t="shared" si="76"/>
        <v>1278.377</v>
      </c>
      <c r="N329" s="46">
        <v>4126.495</v>
      </c>
      <c r="O329" s="47">
        <f t="shared" si="71"/>
        <v>90.74324324324324</v>
      </c>
      <c r="P329" s="31">
        <f t="shared" si="71"/>
        <v>78.94736842105263</v>
      </c>
      <c r="Q329" s="31">
        <f t="shared" si="71"/>
        <v>73.91304347826086</v>
      </c>
      <c r="R329" s="31">
        <f t="shared" si="72"/>
        <v>0</v>
      </c>
      <c r="S329" s="31">
        <f t="shared" si="69"/>
        <v>81.50510204081633</v>
      </c>
      <c r="T329" s="32">
        <f t="shared" si="70"/>
        <v>29.27694600156106</v>
      </c>
    </row>
    <row r="330" spans="1:20" ht="12.75" hidden="1">
      <c r="A330" s="5" t="s">
        <v>13</v>
      </c>
      <c r="B330" s="34" t="s">
        <v>593</v>
      </c>
      <c r="C330" s="45">
        <f>'2019'!C331</f>
        <v>2197.815</v>
      </c>
      <c r="D330" s="6">
        <f>'2019'!D331</f>
        <v>74.08</v>
      </c>
      <c r="E330" s="6">
        <f>'2019'!E331</f>
        <v>171.447</v>
      </c>
      <c r="F330" s="6">
        <f>'2019'!F331</f>
        <v>612.36</v>
      </c>
      <c r="G330" s="6">
        <f>'2019'!G331</f>
        <v>1567.6949999999997</v>
      </c>
      <c r="H330" s="46">
        <f>'2019'!H331</f>
        <v>4623.397</v>
      </c>
      <c r="I330" s="45">
        <v>2174.652</v>
      </c>
      <c r="J330" s="6">
        <v>97.174</v>
      </c>
      <c r="K330" s="6">
        <v>169.866</v>
      </c>
      <c r="L330" s="6">
        <v>0</v>
      </c>
      <c r="M330" s="7">
        <f t="shared" si="76"/>
        <v>735.46</v>
      </c>
      <c r="N330" s="46">
        <v>3177.152</v>
      </c>
      <c r="O330" s="47">
        <f t="shared" si="71"/>
        <v>98.95359417652412</v>
      </c>
      <c r="P330" s="31">
        <f t="shared" si="71"/>
        <v>131.08108108108107</v>
      </c>
      <c r="Q330" s="31">
        <f t="shared" si="71"/>
        <v>99.41520467836257</v>
      </c>
      <c r="R330" s="31">
        <f t="shared" si="72"/>
        <v>0</v>
      </c>
      <c r="S330" s="31">
        <f t="shared" si="69"/>
        <v>46.875</v>
      </c>
      <c r="T330" s="32">
        <f t="shared" si="70"/>
        <v>68.72160934458144</v>
      </c>
    </row>
    <row r="331" spans="1:20" ht="12.75" hidden="1">
      <c r="A331" s="5" t="s">
        <v>14</v>
      </c>
      <c r="B331" s="34" t="s">
        <v>594</v>
      </c>
      <c r="C331" s="45">
        <f>'2019'!C332</f>
        <v>1403.443</v>
      </c>
      <c r="D331" s="6">
        <f>'2019'!D332</f>
        <v>74.417</v>
      </c>
      <c r="E331" s="6">
        <f>'2019'!E332</f>
        <v>0.25</v>
      </c>
      <c r="F331" s="6">
        <f>'2019'!F332</f>
        <v>13.184</v>
      </c>
      <c r="G331" s="6">
        <f>'2019'!G332</f>
        <v>591.59</v>
      </c>
      <c r="H331" s="46">
        <f>'2019'!H332</f>
        <v>2082.884</v>
      </c>
      <c r="I331" s="45">
        <v>1457.326</v>
      </c>
      <c r="J331" s="6">
        <v>68.698</v>
      </c>
      <c r="K331" s="6">
        <v>82.66</v>
      </c>
      <c r="L331" s="6">
        <v>6.5</v>
      </c>
      <c r="M331" s="7">
        <f t="shared" si="76"/>
        <v>344.02600000000007</v>
      </c>
      <c r="N331" s="46">
        <v>1959.21</v>
      </c>
      <c r="O331" s="47">
        <f t="shared" si="71"/>
        <v>103.84889522451888</v>
      </c>
      <c r="P331" s="31">
        <f t="shared" si="71"/>
        <v>93.24324324324324</v>
      </c>
      <c r="Q331" s="31"/>
      <c r="R331" s="31">
        <f t="shared" si="72"/>
        <v>53.84615384615385</v>
      </c>
      <c r="S331" s="31">
        <f t="shared" si="69"/>
        <v>58.108108108108105</v>
      </c>
      <c r="T331" s="32">
        <f t="shared" si="70"/>
        <v>94.04704752760442</v>
      </c>
    </row>
    <row r="332" spans="1:20" ht="12.75" hidden="1">
      <c r="A332" s="5" t="s">
        <v>15</v>
      </c>
      <c r="B332" s="34" t="s">
        <v>595</v>
      </c>
      <c r="C332" s="45">
        <f>'2019'!C333</f>
        <v>1439.93</v>
      </c>
      <c r="D332" s="6">
        <f>'2019'!D333</f>
        <v>126.62</v>
      </c>
      <c r="E332" s="6">
        <f>'2019'!E333</f>
        <v>0</v>
      </c>
      <c r="F332" s="6">
        <f>'2019'!F333</f>
        <v>6.7</v>
      </c>
      <c r="G332" s="6">
        <f>'2019'!G333</f>
        <v>738.2209999999999</v>
      </c>
      <c r="H332" s="46">
        <f>'2019'!H333</f>
        <v>2311.471</v>
      </c>
      <c r="I332" s="45">
        <v>1234.7089999999998</v>
      </c>
      <c r="J332" s="6">
        <v>80.804</v>
      </c>
      <c r="K332" s="6">
        <v>0</v>
      </c>
      <c r="L332" s="6">
        <v>0</v>
      </c>
      <c r="M332" s="7">
        <f t="shared" si="76"/>
        <v>789.975</v>
      </c>
      <c r="N332" s="46">
        <v>2105.488</v>
      </c>
      <c r="O332" s="47">
        <f t="shared" si="71"/>
        <v>85.76388888888889</v>
      </c>
      <c r="P332" s="31">
        <f t="shared" si="71"/>
        <v>63.77952755905512</v>
      </c>
      <c r="Q332" s="31"/>
      <c r="R332" s="31">
        <f t="shared" si="72"/>
        <v>0</v>
      </c>
      <c r="S332" s="31">
        <f t="shared" si="69"/>
        <v>107.0460704607046</v>
      </c>
      <c r="T332" s="32">
        <f t="shared" si="70"/>
        <v>91.08610990913024</v>
      </c>
    </row>
    <row r="333" spans="1:20" ht="12.75" hidden="1">
      <c r="A333" s="5" t="s">
        <v>16</v>
      </c>
      <c r="B333" s="34" t="s">
        <v>596</v>
      </c>
      <c r="C333" s="45">
        <f>'2019'!C334</f>
        <v>1547.347</v>
      </c>
      <c r="D333" s="6">
        <f>'2019'!D334</f>
        <v>73.358</v>
      </c>
      <c r="E333" s="6">
        <f>'2019'!E334</f>
        <v>4.554</v>
      </c>
      <c r="F333" s="6">
        <f>'2019'!F334</f>
        <v>0</v>
      </c>
      <c r="G333" s="6">
        <f>'2019'!G334</f>
        <v>752.6970000000002</v>
      </c>
      <c r="H333" s="46">
        <f>'2019'!H334</f>
        <v>2377.956</v>
      </c>
      <c r="I333" s="45">
        <v>1456.725</v>
      </c>
      <c r="J333" s="6">
        <v>127.442</v>
      </c>
      <c r="K333" s="6">
        <v>6.033</v>
      </c>
      <c r="L333" s="6">
        <v>0</v>
      </c>
      <c r="M333" s="7">
        <f t="shared" si="76"/>
        <v>979.0289999999999</v>
      </c>
      <c r="N333" s="46">
        <v>2569.229</v>
      </c>
      <c r="O333" s="47">
        <f t="shared" si="71"/>
        <v>94.18228829993535</v>
      </c>
      <c r="P333" s="31">
        <f t="shared" si="71"/>
        <v>173.97260273972603</v>
      </c>
      <c r="Q333" s="31">
        <f t="shared" si="71"/>
        <v>120</v>
      </c>
      <c r="R333" s="31"/>
      <c r="S333" s="31">
        <f t="shared" si="71"/>
        <v>130.0132802124834</v>
      </c>
      <c r="T333" s="32">
        <f t="shared" si="71"/>
        <v>108.03195962994113</v>
      </c>
    </row>
    <row r="334" spans="1:20" ht="12.75" hidden="1">
      <c r="A334" s="5" t="s">
        <v>17</v>
      </c>
      <c r="B334" s="34" t="s">
        <v>597</v>
      </c>
      <c r="C334" s="45">
        <f>'2019'!C335</f>
        <v>1268.634</v>
      </c>
      <c r="D334" s="6">
        <f>'2019'!D335</f>
        <v>246.777</v>
      </c>
      <c r="E334" s="6">
        <f>'2019'!E335</f>
        <v>27.236</v>
      </c>
      <c r="F334" s="6">
        <f>'2019'!F335</f>
        <v>0</v>
      </c>
      <c r="G334" s="6">
        <f>'2019'!G335</f>
        <v>605.2519999999998</v>
      </c>
      <c r="H334" s="46">
        <f>'2019'!H335</f>
        <v>2147.899</v>
      </c>
      <c r="I334" s="45">
        <v>1298.453</v>
      </c>
      <c r="J334" s="6">
        <v>175.774</v>
      </c>
      <c r="K334" s="6">
        <v>27.725</v>
      </c>
      <c r="L334" s="6">
        <v>0</v>
      </c>
      <c r="M334" s="7">
        <f t="shared" si="76"/>
        <v>732.434</v>
      </c>
      <c r="N334" s="46">
        <v>2234.386</v>
      </c>
      <c r="O334" s="47">
        <f t="shared" si="71"/>
        <v>102.28526398739164</v>
      </c>
      <c r="P334" s="31">
        <f t="shared" si="71"/>
        <v>71.25506072874494</v>
      </c>
      <c r="Q334" s="31">
        <f t="shared" si="71"/>
        <v>103.7037037037037</v>
      </c>
      <c r="R334" s="31"/>
      <c r="S334" s="31">
        <f t="shared" si="71"/>
        <v>120.9917355371901</v>
      </c>
      <c r="T334" s="32">
        <f t="shared" si="71"/>
        <v>104.00372439478585</v>
      </c>
    </row>
    <row r="335" spans="1:20" ht="12.75" hidden="1">
      <c r="A335" s="5" t="s">
        <v>18</v>
      </c>
      <c r="B335" s="34" t="s">
        <v>598</v>
      </c>
      <c r="C335" s="45">
        <f>'2019'!C336</f>
        <v>2044.509</v>
      </c>
      <c r="D335" s="6">
        <f>'2019'!D336</f>
        <v>147.672</v>
      </c>
      <c r="E335" s="6">
        <f>'2019'!E336</f>
        <v>452.39</v>
      </c>
      <c r="F335" s="6">
        <f>'2019'!F336</f>
        <v>38.22</v>
      </c>
      <c r="G335" s="6">
        <f>'2019'!G336</f>
        <v>738.8959999999998</v>
      </c>
      <c r="H335" s="46">
        <f>'2019'!H336</f>
        <v>3421.687</v>
      </c>
      <c r="I335" s="45">
        <v>2094.882</v>
      </c>
      <c r="J335" s="6">
        <v>130.722</v>
      </c>
      <c r="K335" s="6">
        <v>159.466</v>
      </c>
      <c r="L335" s="6">
        <v>32.391</v>
      </c>
      <c r="M335" s="7">
        <f t="shared" si="76"/>
        <v>665.9390000000001</v>
      </c>
      <c r="N335" s="46">
        <v>3083.4</v>
      </c>
      <c r="O335" s="47">
        <f t="shared" si="71"/>
        <v>102.44498777506112</v>
      </c>
      <c r="P335" s="31">
        <f t="shared" si="71"/>
        <v>88.51351351351352</v>
      </c>
      <c r="Q335" s="31">
        <f t="shared" si="71"/>
        <v>35.176991150442475</v>
      </c>
      <c r="R335" s="31">
        <f t="shared" si="71"/>
        <v>84.21052631578947</v>
      </c>
      <c r="S335" s="31">
        <f t="shared" si="71"/>
        <v>90.12178619756428</v>
      </c>
      <c r="T335" s="32">
        <f t="shared" si="71"/>
        <v>90.09351256575103</v>
      </c>
    </row>
    <row r="336" spans="1:20" ht="12.75" hidden="1">
      <c r="A336" s="5" t="s">
        <v>19</v>
      </c>
      <c r="B336" s="34" t="s">
        <v>355</v>
      </c>
      <c r="C336" s="45">
        <f>'2019'!C337</f>
        <v>3096.059</v>
      </c>
      <c r="D336" s="6">
        <f>'2019'!D337</f>
        <v>189.768</v>
      </c>
      <c r="E336" s="6">
        <f>'2019'!E337</f>
        <v>47.315</v>
      </c>
      <c r="F336" s="6">
        <f>'2019'!F337</f>
        <v>297.571</v>
      </c>
      <c r="G336" s="6">
        <f>'2019'!G337</f>
        <v>2894.007</v>
      </c>
      <c r="H336" s="46">
        <f>'2019'!H337</f>
        <v>6524.72</v>
      </c>
      <c r="I336" s="45">
        <v>3725.9939999999997</v>
      </c>
      <c r="J336" s="6">
        <v>163.09</v>
      </c>
      <c r="K336" s="6">
        <v>693.807</v>
      </c>
      <c r="L336" s="6">
        <v>44.541</v>
      </c>
      <c r="M336" s="7">
        <f t="shared" si="76"/>
        <v>1769.732</v>
      </c>
      <c r="N336" s="46">
        <v>6397.164</v>
      </c>
      <c r="O336" s="47">
        <f t="shared" si="71"/>
        <v>120.34883720930232</v>
      </c>
      <c r="P336" s="31">
        <f t="shared" si="71"/>
        <v>85.78947368421052</v>
      </c>
      <c r="Q336" s="31">
        <f t="shared" si="71"/>
        <v>1476.595744680851</v>
      </c>
      <c r="R336" s="31">
        <f t="shared" si="71"/>
        <v>15.100671140939598</v>
      </c>
      <c r="S336" s="31">
        <f t="shared" si="71"/>
        <v>61.16102280580511</v>
      </c>
      <c r="T336" s="32">
        <f t="shared" si="71"/>
        <v>98.03831417624521</v>
      </c>
    </row>
    <row r="337" spans="1:20" ht="12.75" hidden="1">
      <c r="A337" s="4">
        <v>26</v>
      </c>
      <c r="B337" s="18" t="s">
        <v>599</v>
      </c>
      <c r="C337" s="87">
        <f>'2019'!C338</f>
        <v>17512.196</v>
      </c>
      <c r="D337" s="84">
        <f>'2019'!D338</f>
        <v>998.578</v>
      </c>
      <c r="E337" s="84">
        <f>'2019'!E338</f>
        <v>701.6620000000001</v>
      </c>
      <c r="F337" s="84">
        <f>'2019'!F338</f>
        <v>661.4769999999999</v>
      </c>
      <c r="G337" s="84">
        <f>'2019'!G338</f>
        <v>5885.392000000002</v>
      </c>
      <c r="H337" s="88">
        <f>'2019'!H338</f>
        <v>25759.305000000004</v>
      </c>
      <c r="I337" s="87">
        <f aca="true" t="shared" si="77" ref="I337:N337">SUM(I338:I346)</f>
        <v>17754.482999999997</v>
      </c>
      <c r="J337" s="19">
        <f t="shared" si="77"/>
        <v>1192.598</v>
      </c>
      <c r="K337" s="19">
        <f t="shared" si="77"/>
        <v>1482.969</v>
      </c>
      <c r="L337" s="19">
        <f t="shared" si="77"/>
        <v>444.71599999999995</v>
      </c>
      <c r="M337" s="19">
        <f t="shared" si="77"/>
        <v>14405.907</v>
      </c>
      <c r="N337" s="52">
        <f t="shared" si="77"/>
        <v>35280.673</v>
      </c>
      <c r="O337" s="50">
        <f t="shared" si="71"/>
        <v>101.38190954773869</v>
      </c>
      <c r="P337" s="12">
        <f t="shared" si="71"/>
        <v>119.41941941941943</v>
      </c>
      <c r="Q337" s="12">
        <f t="shared" si="71"/>
        <v>211.25356125356126</v>
      </c>
      <c r="R337" s="12">
        <f t="shared" si="71"/>
        <v>67.32223903177005</v>
      </c>
      <c r="S337" s="12">
        <f t="shared" si="71"/>
        <v>244.79184367034836</v>
      </c>
      <c r="T337" s="13">
        <f t="shared" si="71"/>
        <v>136.96572071897202</v>
      </c>
    </row>
    <row r="338" spans="1:20" ht="12.75" hidden="1">
      <c r="A338" s="5" t="s">
        <v>20</v>
      </c>
      <c r="B338" s="34" t="s">
        <v>600</v>
      </c>
      <c r="C338" s="45">
        <f>'2019'!C339</f>
        <v>3614.215</v>
      </c>
      <c r="D338" s="6">
        <f>'2019'!D339</f>
        <v>344.319</v>
      </c>
      <c r="E338" s="6">
        <f>'2019'!E339</f>
        <v>212.557</v>
      </c>
      <c r="F338" s="6">
        <f>'2019'!F339</f>
        <v>50.156</v>
      </c>
      <c r="G338" s="6">
        <f>'2019'!G339</f>
        <v>2386.6970000000006</v>
      </c>
      <c r="H338" s="46">
        <f>'2019'!H339</f>
        <v>6607.944</v>
      </c>
      <c r="I338" s="45">
        <v>3240.754</v>
      </c>
      <c r="J338" s="6">
        <v>402.728</v>
      </c>
      <c r="K338" s="6">
        <v>1136.42</v>
      </c>
      <c r="L338" s="6">
        <v>427.936</v>
      </c>
      <c r="M338" s="7">
        <f aca="true" t="shared" si="78" ref="M338:M346">N338-I338-J338-K338-L338</f>
        <v>6351.958000000001</v>
      </c>
      <c r="N338" s="46">
        <v>11559.796</v>
      </c>
      <c r="O338" s="47">
        <f t="shared" si="71"/>
        <v>89.67902600996126</v>
      </c>
      <c r="P338" s="31">
        <f t="shared" si="71"/>
        <v>117.15116279069768</v>
      </c>
      <c r="Q338" s="31">
        <f t="shared" si="71"/>
        <v>533.3333333333333</v>
      </c>
      <c r="R338" s="31">
        <f t="shared" si="71"/>
        <v>856</v>
      </c>
      <c r="S338" s="31">
        <f t="shared" si="71"/>
        <v>266.1080854629242</v>
      </c>
      <c r="T338" s="32">
        <f t="shared" si="71"/>
        <v>174.93946731234865</v>
      </c>
    </row>
    <row r="339" spans="1:20" ht="12.75" hidden="1">
      <c r="A339" s="5" t="s">
        <v>21</v>
      </c>
      <c r="B339" s="34" t="s">
        <v>601</v>
      </c>
      <c r="C339" s="45">
        <f>'2019'!C340</f>
        <v>1688.608</v>
      </c>
      <c r="D339" s="6">
        <f>'2019'!D340</f>
        <v>78.952</v>
      </c>
      <c r="E339" s="6">
        <f>'2019'!E340</f>
        <v>13.744</v>
      </c>
      <c r="F339" s="6">
        <f>'2019'!F340</f>
        <v>0</v>
      </c>
      <c r="G339" s="6">
        <f>'2019'!G340</f>
        <v>580.2210000000001</v>
      </c>
      <c r="H339" s="46">
        <f>'2019'!H340</f>
        <v>2361.525</v>
      </c>
      <c r="I339" s="45">
        <v>1685.467</v>
      </c>
      <c r="J339" s="6">
        <v>87.73</v>
      </c>
      <c r="K339" s="6">
        <v>0</v>
      </c>
      <c r="L339" s="6">
        <v>6.5</v>
      </c>
      <c r="M339" s="7">
        <f t="shared" si="78"/>
        <v>917.4380000000001</v>
      </c>
      <c r="N339" s="46">
        <v>2697.135</v>
      </c>
      <c r="O339" s="47">
        <f t="shared" si="71"/>
        <v>99.76317347542924</v>
      </c>
      <c r="P339" s="31">
        <f t="shared" si="71"/>
        <v>111.39240506329114</v>
      </c>
      <c r="Q339" s="31">
        <f t="shared" si="71"/>
        <v>0</v>
      </c>
      <c r="R339" s="31"/>
      <c r="S339" s="31">
        <f t="shared" si="71"/>
        <v>158.10344827586206</v>
      </c>
      <c r="T339" s="32">
        <f t="shared" si="71"/>
        <v>114.18289585097374</v>
      </c>
    </row>
    <row r="340" spans="1:20" ht="12.75" hidden="1">
      <c r="A340" s="5" t="s">
        <v>22</v>
      </c>
      <c r="B340" s="34" t="s">
        <v>602</v>
      </c>
      <c r="C340" s="45">
        <f>'2019'!C341</f>
        <v>1286.635</v>
      </c>
      <c r="D340" s="6">
        <f>'2019'!D341</f>
        <v>64.458</v>
      </c>
      <c r="E340" s="6">
        <f>'2019'!E341</f>
        <v>0</v>
      </c>
      <c r="F340" s="6">
        <f>'2019'!F341</f>
        <v>106.395</v>
      </c>
      <c r="G340" s="6">
        <f>'2019'!G341</f>
        <v>231.89700000000005</v>
      </c>
      <c r="H340" s="46">
        <f>'2019'!H341</f>
        <v>1689.385</v>
      </c>
      <c r="I340" s="45">
        <v>1332.253</v>
      </c>
      <c r="J340" s="6">
        <v>69.432</v>
      </c>
      <c r="K340" s="6">
        <v>5.202</v>
      </c>
      <c r="L340" s="6">
        <v>0</v>
      </c>
      <c r="M340" s="7">
        <f t="shared" si="78"/>
        <v>1654.519</v>
      </c>
      <c r="N340" s="46">
        <v>3061.406</v>
      </c>
      <c r="O340" s="47">
        <f t="shared" si="71"/>
        <v>103.4965034965035</v>
      </c>
      <c r="P340" s="31">
        <f t="shared" si="71"/>
        <v>107.8125</v>
      </c>
      <c r="Q340" s="31"/>
      <c r="R340" s="31">
        <f t="shared" si="71"/>
        <v>0</v>
      </c>
      <c r="S340" s="31">
        <f t="shared" si="71"/>
        <v>713.3620689655172</v>
      </c>
      <c r="T340" s="32">
        <f t="shared" si="71"/>
        <v>181.23149792776792</v>
      </c>
    </row>
    <row r="341" spans="1:20" ht="12.75" hidden="1">
      <c r="A341" s="5" t="s">
        <v>23</v>
      </c>
      <c r="B341" s="34" t="s">
        <v>603</v>
      </c>
      <c r="C341" s="45">
        <f>'2019'!C342</f>
        <v>2124.29</v>
      </c>
      <c r="D341" s="6">
        <f>'2019'!D342</f>
        <v>221.731</v>
      </c>
      <c r="E341" s="6">
        <f>'2019'!E342</f>
        <v>0</v>
      </c>
      <c r="F341" s="6">
        <f>'2019'!F342</f>
        <v>0</v>
      </c>
      <c r="G341" s="6">
        <f>'2019'!G342</f>
        <v>1418.2769999999998</v>
      </c>
      <c r="H341" s="46">
        <f>'2019'!H342</f>
        <v>3764.298</v>
      </c>
      <c r="I341" s="45">
        <v>2391.672</v>
      </c>
      <c r="J341" s="6">
        <v>259.652</v>
      </c>
      <c r="K341" s="6">
        <v>0</v>
      </c>
      <c r="L341" s="6">
        <v>0</v>
      </c>
      <c r="M341" s="7">
        <f t="shared" si="78"/>
        <v>1648.5440000000003</v>
      </c>
      <c r="N341" s="46">
        <v>4299.868</v>
      </c>
      <c r="O341" s="47">
        <f t="shared" si="71"/>
        <v>112.61770244821092</v>
      </c>
      <c r="P341" s="31">
        <f t="shared" si="71"/>
        <v>117.11711711711712</v>
      </c>
      <c r="Q341" s="31"/>
      <c r="R341" s="31"/>
      <c r="S341" s="31">
        <f t="shared" si="71"/>
        <v>116.29055007052187</v>
      </c>
      <c r="T341" s="32">
        <f t="shared" si="71"/>
        <v>114.24017003188098</v>
      </c>
    </row>
    <row r="342" spans="1:20" ht="12.75" hidden="1">
      <c r="A342" s="5" t="s">
        <v>24</v>
      </c>
      <c r="B342" s="34" t="s">
        <v>604</v>
      </c>
      <c r="C342" s="45">
        <f>'2019'!C343</f>
        <v>2330.2999999999997</v>
      </c>
      <c r="D342" s="6">
        <f>'2019'!D343</f>
        <v>65.91</v>
      </c>
      <c r="E342" s="6">
        <f>'2019'!E343</f>
        <v>154.443</v>
      </c>
      <c r="F342" s="6">
        <f>'2019'!F343</f>
        <v>96.597</v>
      </c>
      <c r="G342" s="6">
        <f>'2019'!G343</f>
        <v>400.89200000000017</v>
      </c>
      <c r="H342" s="46">
        <f>'2019'!H343</f>
        <v>3048.142</v>
      </c>
      <c r="I342" s="45">
        <v>2101.7889999999998</v>
      </c>
      <c r="J342" s="6">
        <v>73.217</v>
      </c>
      <c r="K342" s="6">
        <v>0</v>
      </c>
      <c r="L342" s="6">
        <v>0</v>
      </c>
      <c r="M342" s="7">
        <f t="shared" si="78"/>
        <v>1970.98</v>
      </c>
      <c r="N342" s="46">
        <v>4145.986</v>
      </c>
      <c r="O342" s="47">
        <f t="shared" si="71"/>
        <v>90.21459227467811</v>
      </c>
      <c r="P342" s="31">
        <f t="shared" si="71"/>
        <v>110.6060606060606</v>
      </c>
      <c r="Q342" s="31">
        <f t="shared" si="71"/>
        <v>0</v>
      </c>
      <c r="R342" s="31">
        <f t="shared" si="71"/>
        <v>0</v>
      </c>
      <c r="S342" s="31">
        <f t="shared" si="71"/>
        <v>491.52119700748125</v>
      </c>
      <c r="T342" s="32">
        <f t="shared" si="71"/>
        <v>136.0236220472441</v>
      </c>
    </row>
    <row r="343" spans="1:20" ht="12.75" hidden="1">
      <c r="A343" s="5" t="s">
        <v>25</v>
      </c>
      <c r="B343" s="34" t="s">
        <v>487</v>
      </c>
      <c r="C343" s="45">
        <f>'2019'!C344</f>
        <v>1827.098</v>
      </c>
      <c r="D343" s="6">
        <f>'2019'!D344</f>
        <v>14.385</v>
      </c>
      <c r="E343" s="6">
        <f>'2019'!E344</f>
        <v>309.386</v>
      </c>
      <c r="F343" s="6">
        <f>'2019'!F344</f>
        <v>89.6</v>
      </c>
      <c r="G343" s="6">
        <f>'2019'!G344</f>
        <v>357.62800000000027</v>
      </c>
      <c r="H343" s="46">
        <f>'2019'!H344</f>
        <v>2598.097</v>
      </c>
      <c r="I343" s="45">
        <v>1984.123</v>
      </c>
      <c r="J343" s="6">
        <v>9.354</v>
      </c>
      <c r="K343" s="6">
        <v>306.455</v>
      </c>
      <c r="L343" s="6">
        <v>0</v>
      </c>
      <c r="M343" s="7">
        <f t="shared" si="78"/>
        <v>398.84399999999977</v>
      </c>
      <c r="N343" s="46">
        <v>2698.776</v>
      </c>
      <c r="O343" s="47">
        <f t="shared" si="71"/>
        <v>108.59332238642583</v>
      </c>
      <c r="P343" s="31">
        <f t="shared" si="71"/>
        <v>64.28571428571429</v>
      </c>
      <c r="Q343" s="31">
        <f t="shared" si="71"/>
        <v>99.02912621359224</v>
      </c>
      <c r="R343" s="31">
        <f t="shared" si="71"/>
        <v>0</v>
      </c>
      <c r="S343" s="31">
        <f t="shared" si="71"/>
        <v>111.45251396648044</v>
      </c>
      <c r="T343" s="32">
        <f t="shared" si="71"/>
        <v>103.88760585065435</v>
      </c>
    </row>
    <row r="344" spans="1:20" ht="12.75" hidden="1">
      <c r="A344" s="5" t="s">
        <v>26</v>
      </c>
      <c r="B344" s="34" t="s">
        <v>605</v>
      </c>
      <c r="C344" s="45">
        <f>'2019'!C345</f>
        <v>1496.2800000000002</v>
      </c>
      <c r="D344" s="6">
        <f>'2019'!D345</f>
        <v>35.959</v>
      </c>
      <c r="E344" s="6">
        <f>'2019'!E345</f>
        <v>0</v>
      </c>
      <c r="F344" s="6">
        <f>'2019'!F345</f>
        <v>81.439</v>
      </c>
      <c r="G344" s="6">
        <f>'2019'!G345</f>
        <v>152.79499999999976</v>
      </c>
      <c r="H344" s="46">
        <f>'2019'!H345</f>
        <v>1766.473</v>
      </c>
      <c r="I344" s="45">
        <v>1426.704</v>
      </c>
      <c r="J344" s="6">
        <v>51.738</v>
      </c>
      <c r="K344" s="6">
        <v>34.892</v>
      </c>
      <c r="L344" s="6">
        <v>10.28</v>
      </c>
      <c r="M344" s="7">
        <f t="shared" si="78"/>
        <v>245.72300000000004</v>
      </c>
      <c r="N344" s="46">
        <v>1769.337</v>
      </c>
      <c r="O344" s="47">
        <f t="shared" si="71"/>
        <v>95.38770053475936</v>
      </c>
      <c r="P344" s="31">
        <f t="shared" si="71"/>
        <v>144.44444444444443</v>
      </c>
      <c r="Q344" s="31"/>
      <c r="R344" s="31">
        <f t="shared" si="71"/>
        <v>12.345679012345679</v>
      </c>
      <c r="S344" s="31">
        <f t="shared" si="71"/>
        <v>160.7843137254902</v>
      </c>
      <c r="T344" s="32">
        <f t="shared" si="71"/>
        <v>100.16987542468856</v>
      </c>
    </row>
    <row r="345" spans="1:20" ht="12.75" hidden="1">
      <c r="A345" s="5" t="s">
        <v>27</v>
      </c>
      <c r="B345" s="34" t="s">
        <v>606</v>
      </c>
      <c r="C345" s="45">
        <f>'2019'!C346</f>
        <v>1801.405</v>
      </c>
      <c r="D345" s="6">
        <f>'2019'!D346</f>
        <v>111.611</v>
      </c>
      <c r="E345" s="6">
        <f>'2019'!E346</f>
        <v>11.532</v>
      </c>
      <c r="F345" s="6">
        <f>'2019'!F346</f>
        <v>39.4</v>
      </c>
      <c r="G345" s="6">
        <f>'2019'!G346</f>
        <v>182.5060000000002</v>
      </c>
      <c r="H345" s="46">
        <f>'2019'!H346</f>
        <v>2146.454</v>
      </c>
      <c r="I345" s="45">
        <v>2097.614</v>
      </c>
      <c r="J345" s="6">
        <v>195.268</v>
      </c>
      <c r="K345" s="6">
        <v>0</v>
      </c>
      <c r="L345" s="6">
        <v>0</v>
      </c>
      <c r="M345" s="7">
        <f t="shared" si="78"/>
        <v>79.8229999999999</v>
      </c>
      <c r="N345" s="46">
        <v>2372.705</v>
      </c>
      <c r="O345" s="47">
        <f t="shared" si="71"/>
        <v>116.49083842309828</v>
      </c>
      <c r="P345" s="31">
        <f t="shared" si="71"/>
        <v>174.10714285714286</v>
      </c>
      <c r="Q345" s="31">
        <f t="shared" si="71"/>
        <v>0</v>
      </c>
      <c r="R345" s="31">
        <f t="shared" si="71"/>
        <v>0</v>
      </c>
      <c r="S345" s="31">
        <f t="shared" si="71"/>
        <v>43.71584699453552</v>
      </c>
      <c r="T345" s="32">
        <f t="shared" si="71"/>
        <v>110.57781919850886</v>
      </c>
    </row>
    <row r="346" spans="1:20" ht="12.75" hidden="1">
      <c r="A346" s="5" t="s">
        <v>28</v>
      </c>
      <c r="B346" s="34" t="s">
        <v>607</v>
      </c>
      <c r="C346" s="45">
        <f>'2019'!C347</f>
        <v>1343.365</v>
      </c>
      <c r="D346" s="6">
        <f>'2019'!D347</f>
        <v>61.253</v>
      </c>
      <c r="E346" s="6">
        <f>'2019'!E347</f>
        <v>0</v>
      </c>
      <c r="F346" s="6">
        <f>'2019'!F347</f>
        <v>197.89</v>
      </c>
      <c r="G346" s="6">
        <f>'2019'!G347</f>
        <v>174.4790000000001</v>
      </c>
      <c r="H346" s="46">
        <f>'2019'!H347</f>
        <v>1776.987</v>
      </c>
      <c r="I346" s="45">
        <v>1494.107</v>
      </c>
      <c r="J346" s="6">
        <v>43.479</v>
      </c>
      <c r="K346" s="6">
        <v>0</v>
      </c>
      <c r="L346" s="6">
        <v>0</v>
      </c>
      <c r="M346" s="7">
        <f t="shared" si="78"/>
        <v>1138.0780000000002</v>
      </c>
      <c r="N346" s="46">
        <v>2675.664</v>
      </c>
      <c r="O346" s="47">
        <f t="shared" si="71"/>
        <v>111.24348473566641</v>
      </c>
      <c r="P346" s="31">
        <f t="shared" si="71"/>
        <v>70.49180327868852</v>
      </c>
      <c r="Q346" s="31"/>
      <c r="R346" s="31">
        <f t="shared" si="71"/>
        <v>0</v>
      </c>
      <c r="S346" s="31">
        <f t="shared" si="71"/>
        <v>654.0229885057471</v>
      </c>
      <c r="T346" s="32">
        <f t="shared" si="71"/>
        <v>150.59088351153628</v>
      </c>
    </row>
    <row r="347" spans="1:20" ht="12.75" hidden="1">
      <c r="A347" s="4">
        <v>27</v>
      </c>
      <c r="B347" s="18" t="s">
        <v>608</v>
      </c>
      <c r="C347" s="87">
        <f>'2019'!C348</f>
        <v>16834.764</v>
      </c>
      <c r="D347" s="84">
        <f>'2019'!D348</f>
        <v>1557.4510000000002</v>
      </c>
      <c r="E347" s="84">
        <f>'2019'!E348</f>
        <v>1180.2030000000002</v>
      </c>
      <c r="F347" s="84">
        <f>'2019'!F348</f>
        <v>1697.012</v>
      </c>
      <c r="G347" s="84">
        <f>'2019'!G348</f>
        <v>9498.287999999997</v>
      </c>
      <c r="H347" s="88">
        <f>'2019'!H348</f>
        <v>30767.718</v>
      </c>
      <c r="I347" s="87">
        <f aca="true" t="shared" si="79" ref="I347:N347">SUM(I348:I356)</f>
        <v>17113.495</v>
      </c>
      <c r="J347" s="19">
        <f t="shared" si="79"/>
        <v>1703.0240000000001</v>
      </c>
      <c r="K347" s="19">
        <f t="shared" si="79"/>
        <v>1006.776</v>
      </c>
      <c r="L347" s="19">
        <f t="shared" si="79"/>
        <v>946.0360000000001</v>
      </c>
      <c r="M347" s="19">
        <f t="shared" si="79"/>
        <v>8060.496999999998</v>
      </c>
      <c r="N347" s="52">
        <f t="shared" si="79"/>
        <v>28829.828</v>
      </c>
      <c r="O347" s="50">
        <f t="shared" si="71"/>
        <v>101.65132165132165</v>
      </c>
      <c r="P347" s="12">
        <f t="shared" si="71"/>
        <v>109.37700706486832</v>
      </c>
      <c r="Q347" s="12">
        <f t="shared" si="71"/>
        <v>85.33898305084746</v>
      </c>
      <c r="R347" s="12">
        <f t="shared" si="71"/>
        <v>55.74543311726576</v>
      </c>
      <c r="S347" s="12">
        <f t="shared" si="71"/>
        <v>84.8599705201095</v>
      </c>
      <c r="T347" s="13">
        <f t="shared" si="71"/>
        <v>93.70124804992199</v>
      </c>
    </row>
    <row r="348" spans="1:20" ht="12.75" hidden="1">
      <c r="A348" s="5" t="s">
        <v>29</v>
      </c>
      <c r="B348" s="34" t="s">
        <v>609</v>
      </c>
      <c r="C348" s="45">
        <f>'2019'!C349</f>
        <v>1995.483</v>
      </c>
      <c r="D348" s="6">
        <f>'2019'!D349</f>
        <v>650.429</v>
      </c>
      <c r="E348" s="6">
        <f>'2019'!E349</f>
        <v>997.616</v>
      </c>
      <c r="F348" s="6">
        <f>'2019'!F349</f>
        <v>1047.902</v>
      </c>
      <c r="G348" s="6">
        <f>'2019'!G349</f>
        <v>4381.288999999999</v>
      </c>
      <c r="H348" s="46">
        <f>'2019'!H349</f>
        <v>9072.719</v>
      </c>
      <c r="I348" s="45">
        <v>2012.258</v>
      </c>
      <c r="J348" s="6">
        <v>769.435</v>
      </c>
      <c r="K348" s="6">
        <v>801.789</v>
      </c>
      <c r="L348" s="6">
        <v>307.877</v>
      </c>
      <c r="M348" s="7">
        <f aca="true" t="shared" si="80" ref="M348:M356">N348-I348-J348-K348-L348</f>
        <v>4122.3859999999995</v>
      </c>
      <c r="N348" s="46">
        <v>8013.745</v>
      </c>
      <c r="O348" s="47">
        <f t="shared" si="71"/>
        <v>100.85213032581453</v>
      </c>
      <c r="P348" s="31">
        <f t="shared" si="71"/>
        <v>118.30769230769232</v>
      </c>
      <c r="Q348" s="31">
        <f t="shared" si="71"/>
        <v>80.36072144288578</v>
      </c>
      <c r="R348" s="31">
        <f t="shared" si="71"/>
        <v>29.389312977099237</v>
      </c>
      <c r="S348" s="31">
        <f t="shared" si="71"/>
        <v>94.08810773795938</v>
      </c>
      <c r="T348" s="32">
        <f t="shared" si="71"/>
        <v>88.32800617215916</v>
      </c>
    </row>
    <row r="349" spans="1:20" ht="12.75" hidden="1">
      <c r="A349" s="5" t="s">
        <v>30</v>
      </c>
      <c r="B349" s="34" t="s">
        <v>610</v>
      </c>
      <c r="C349" s="45">
        <f>'2019'!C350</f>
        <v>2721.8940000000002</v>
      </c>
      <c r="D349" s="6">
        <f>'2019'!D350</f>
        <v>173.629</v>
      </c>
      <c r="E349" s="6">
        <f>'2019'!E350</f>
        <v>158.005</v>
      </c>
      <c r="F349" s="6">
        <f>'2019'!F350</f>
        <v>268.4</v>
      </c>
      <c r="G349" s="6">
        <f>'2019'!G350</f>
        <v>1062.8839999999996</v>
      </c>
      <c r="H349" s="46">
        <f>'2019'!H350</f>
        <v>4384.812</v>
      </c>
      <c r="I349" s="45">
        <v>2712.854</v>
      </c>
      <c r="J349" s="6">
        <v>183.757</v>
      </c>
      <c r="K349" s="6">
        <v>169.399</v>
      </c>
      <c r="L349" s="6">
        <v>21.4</v>
      </c>
      <c r="M349" s="7">
        <f t="shared" si="80"/>
        <v>606.7460000000001</v>
      </c>
      <c r="N349" s="46">
        <v>3694.156</v>
      </c>
      <c r="O349" s="47">
        <f t="shared" si="71"/>
        <v>99.66936076414402</v>
      </c>
      <c r="P349" s="31">
        <f t="shared" si="71"/>
        <v>105.74712643678161</v>
      </c>
      <c r="Q349" s="31">
        <f t="shared" si="71"/>
        <v>106.9620253164557</v>
      </c>
      <c r="R349" s="31">
        <f t="shared" si="71"/>
        <v>7.835820895522389</v>
      </c>
      <c r="S349" s="31">
        <f t="shared" si="71"/>
        <v>57.10253998118533</v>
      </c>
      <c r="T349" s="32">
        <f t="shared" si="71"/>
        <v>84.24173318129988</v>
      </c>
    </row>
    <row r="350" spans="1:20" ht="12.75" hidden="1">
      <c r="A350" s="5" t="s">
        <v>31</v>
      </c>
      <c r="B350" s="34" t="s">
        <v>378</v>
      </c>
      <c r="C350" s="45">
        <f>'2019'!C351</f>
        <v>3542.9500000000003</v>
      </c>
      <c r="D350" s="6">
        <f>'2019'!D351</f>
        <v>203.573</v>
      </c>
      <c r="E350" s="6">
        <f>'2019'!E351</f>
        <v>0</v>
      </c>
      <c r="F350" s="6">
        <f>'2019'!F351</f>
        <v>200</v>
      </c>
      <c r="G350" s="6">
        <f>'2019'!G351</f>
        <v>974.2029999999993</v>
      </c>
      <c r="H350" s="46">
        <f>'2019'!H351</f>
        <v>4920.726</v>
      </c>
      <c r="I350" s="45">
        <v>3565.527</v>
      </c>
      <c r="J350" s="6">
        <v>223.378</v>
      </c>
      <c r="K350" s="6">
        <v>0</v>
      </c>
      <c r="L350" s="6">
        <v>142.891</v>
      </c>
      <c r="M350" s="7">
        <f t="shared" si="80"/>
        <v>677.5499999999996</v>
      </c>
      <c r="N350" s="46">
        <v>4609.346</v>
      </c>
      <c r="O350" s="47">
        <f t="shared" si="71"/>
        <v>100.64916737228337</v>
      </c>
      <c r="P350" s="31">
        <f t="shared" si="71"/>
        <v>109.31372549019606</v>
      </c>
      <c r="Q350" s="31"/>
      <c r="R350" s="31">
        <f t="shared" si="71"/>
        <v>71.5</v>
      </c>
      <c r="S350" s="31">
        <f t="shared" si="71"/>
        <v>69.60985626283367</v>
      </c>
      <c r="T350" s="32">
        <f t="shared" si="71"/>
        <v>93.65982523877261</v>
      </c>
    </row>
    <row r="351" spans="1:20" ht="12.75" hidden="1">
      <c r="A351" s="5" t="s">
        <v>32</v>
      </c>
      <c r="B351" s="34" t="s">
        <v>611</v>
      </c>
      <c r="C351" s="45">
        <f>'2019'!C352</f>
        <v>1038.6</v>
      </c>
      <c r="D351" s="6">
        <f>'2019'!D352</f>
        <v>73.941</v>
      </c>
      <c r="E351" s="6">
        <f>'2019'!E352</f>
        <v>0</v>
      </c>
      <c r="F351" s="6">
        <f>'2019'!F352</f>
        <v>29.3</v>
      </c>
      <c r="G351" s="6">
        <f>'2019'!G352</f>
        <v>263.2920000000001</v>
      </c>
      <c r="H351" s="46">
        <f>'2019'!H352</f>
        <v>1405.133</v>
      </c>
      <c r="I351" s="45">
        <v>1052.72</v>
      </c>
      <c r="J351" s="6">
        <v>127.77</v>
      </c>
      <c r="K351" s="6">
        <v>0</v>
      </c>
      <c r="L351" s="6">
        <v>138.49</v>
      </c>
      <c r="M351" s="7">
        <f t="shared" si="80"/>
        <v>275.0799999999999</v>
      </c>
      <c r="N351" s="46">
        <v>1594.06</v>
      </c>
      <c r="O351" s="47">
        <f t="shared" si="71"/>
        <v>101.34744947064485</v>
      </c>
      <c r="P351" s="31">
        <f t="shared" si="71"/>
        <v>172.97297297297297</v>
      </c>
      <c r="Q351" s="31"/>
      <c r="R351" s="31">
        <f t="shared" si="71"/>
        <v>475.86206896551727</v>
      </c>
      <c r="S351" s="31">
        <f t="shared" si="71"/>
        <v>104.56273764258555</v>
      </c>
      <c r="T351" s="32">
        <f t="shared" si="71"/>
        <v>113.45195729537367</v>
      </c>
    </row>
    <row r="352" spans="1:20" ht="12.75" hidden="1">
      <c r="A352" s="5" t="s">
        <v>33</v>
      </c>
      <c r="B352" s="34" t="s">
        <v>612</v>
      </c>
      <c r="C352" s="45">
        <f>'2019'!C353</f>
        <v>1576.691</v>
      </c>
      <c r="D352" s="6">
        <f>'2019'!D353</f>
        <v>79.22</v>
      </c>
      <c r="E352" s="6">
        <f>'2019'!E353</f>
        <v>0</v>
      </c>
      <c r="F352" s="6">
        <f>'2019'!F353</f>
        <v>1.85</v>
      </c>
      <c r="G352" s="6">
        <f>'2019'!G353</f>
        <v>240.12399999999997</v>
      </c>
      <c r="H352" s="46">
        <f>'2019'!H353</f>
        <v>1897.885</v>
      </c>
      <c r="I352" s="45">
        <v>1587.133</v>
      </c>
      <c r="J352" s="6">
        <v>79.87</v>
      </c>
      <c r="K352" s="6">
        <v>0</v>
      </c>
      <c r="L352" s="6">
        <v>9.362</v>
      </c>
      <c r="M352" s="7">
        <f t="shared" si="80"/>
        <v>239.18399999999994</v>
      </c>
      <c r="N352" s="46">
        <v>1915.549</v>
      </c>
      <c r="O352" s="47">
        <f t="shared" si="71"/>
        <v>100.63411540900444</v>
      </c>
      <c r="P352" s="31">
        <f t="shared" si="71"/>
        <v>101.26582278481013</v>
      </c>
      <c r="Q352" s="31"/>
      <c r="R352" s="31">
        <f t="shared" si="71"/>
        <v>450</v>
      </c>
      <c r="S352" s="31">
        <f t="shared" si="71"/>
        <v>99.58333333333333</v>
      </c>
      <c r="T352" s="32">
        <f t="shared" si="71"/>
        <v>100.94836670179137</v>
      </c>
    </row>
    <row r="353" spans="1:20" ht="12.75" hidden="1">
      <c r="A353" s="5" t="s">
        <v>34</v>
      </c>
      <c r="B353" s="34" t="s">
        <v>613</v>
      </c>
      <c r="C353" s="45">
        <f>'2019'!C354</f>
        <v>1000.113</v>
      </c>
      <c r="D353" s="6">
        <f>'2019'!D354</f>
        <v>80.934</v>
      </c>
      <c r="E353" s="6">
        <f>'2019'!E354</f>
        <v>0</v>
      </c>
      <c r="F353" s="6">
        <f>'2019'!F354</f>
        <v>52.81</v>
      </c>
      <c r="G353" s="6">
        <f>'2019'!G354</f>
        <v>476.34599999999995</v>
      </c>
      <c r="H353" s="46">
        <f>'2019'!H354</f>
        <v>1610.203</v>
      </c>
      <c r="I353" s="45">
        <v>1076.308</v>
      </c>
      <c r="J353" s="6">
        <v>65.947</v>
      </c>
      <c r="K353" s="6">
        <v>0</v>
      </c>
      <c r="L353" s="6">
        <v>181.45</v>
      </c>
      <c r="M353" s="7">
        <f t="shared" si="80"/>
        <v>424.44</v>
      </c>
      <c r="N353" s="46">
        <v>1748.145</v>
      </c>
      <c r="O353" s="47">
        <f t="shared" si="71"/>
        <v>107.60000000000001</v>
      </c>
      <c r="P353" s="31">
        <f t="shared" si="71"/>
        <v>81.48148148148148</v>
      </c>
      <c r="Q353" s="31"/>
      <c r="R353" s="31">
        <f t="shared" si="71"/>
        <v>341.50943396226415</v>
      </c>
      <c r="S353" s="31">
        <f t="shared" si="71"/>
        <v>89.07563025210085</v>
      </c>
      <c r="T353" s="32">
        <f t="shared" si="71"/>
        <v>108.57142857142857</v>
      </c>
    </row>
    <row r="354" spans="1:20" ht="12.75" hidden="1">
      <c r="A354" s="5" t="s">
        <v>35</v>
      </c>
      <c r="B354" s="34" t="s">
        <v>598</v>
      </c>
      <c r="C354" s="45">
        <f>'2019'!C355</f>
        <v>2154.572</v>
      </c>
      <c r="D354" s="6">
        <f>'2019'!D355</f>
        <v>176.43</v>
      </c>
      <c r="E354" s="6">
        <f>'2019'!E355</f>
        <v>0</v>
      </c>
      <c r="F354" s="6">
        <f>'2019'!F355</f>
        <v>41</v>
      </c>
      <c r="G354" s="6">
        <f>'2019'!G355</f>
        <v>1045.724</v>
      </c>
      <c r="H354" s="46">
        <f>'2019'!H355</f>
        <v>3417.726</v>
      </c>
      <c r="I354" s="45">
        <v>2099.7400000000002</v>
      </c>
      <c r="J354" s="6">
        <v>147.56</v>
      </c>
      <c r="K354" s="6">
        <v>0</v>
      </c>
      <c r="L354" s="6">
        <v>85.022</v>
      </c>
      <c r="M354" s="7">
        <f t="shared" si="80"/>
        <v>801.0769999999997</v>
      </c>
      <c r="N354" s="46">
        <v>3133.399</v>
      </c>
      <c r="O354" s="47">
        <f t="shared" si="71"/>
        <v>97.4477958236659</v>
      </c>
      <c r="P354" s="31">
        <f t="shared" si="71"/>
        <v>84.0909090909091</v>
      </c>
      <c r="Q354" s="31"/>
      <c r="R354" s="31">
        <f t="shared" si="71"/>
        <v>207.3170731707317</v>
      </c>
      <c r="S354" s="31">
        <f t="shared" si="71"/>
        <v>76.5774378585086</v>
      </c>
      <c r="T354" s="32">
        <f t="shared" si="71"/>
        <v>91.66179052077239</v>
      </c>
    </row>
    <row r="355" spans="1:20" ht="12.75" hidden="1">
      <c r="A355" s="5" t="s">
        <v>36</v>
      </c>
      <c r="B355" s="34" t="s">
        <v>614</v>
      </c>
      <c r="C355" s="45">
        <f>'2019'!C356</f>
        <v>1954.666</v>
      </c>
      <c r="D355" s="6">
        <f>'2019'!D356</f>
        <v>97.501</v>
      </c>
      <c r="E355" s="6">
        <f>'2019'!E356</f>
        <v>24.582</v>
      </c>
      <c r="F355" s="6">
        <f>'2019'!F356</f>
        <v>0</v>
      </c>
      <c r="G355" s="6">
        <f>'2019'!G356</f>
        <v>537.9709999999999</v>
      </c>
      <c r="H355" s="46">
        <f>'2019'!H356</f>
        <v>2614.72</v>
      </c>
      <c r="I355" s="45">
        <v>2043.403</v>
      </c>
      <c r="J355" s="6">
        <v>85.825</v>
      </c>
      <c r="K355" s="6">
        <v>35.588</v>
      </c>
      <c r="L355" s="6">
        <v>59.544</v>
      </c>
      <c r="M355" s="7">
        <f t="shared" si="80"/>
        <v>466.95399999999984</v>
      </c>
      <c r="N355" s="46">
        <v>2691.314</v>
      </c>
      <c r="O355" s="47">
        <f t="shared" si="71"/>
        <v>104.50127877237851</v>
      </c>
      <c r="P355" s="31">
        <f t="shared" si="71"/>
        <v>87.75510204081633</v>
      </c>
      <c r="Q355" s="31">
        <f t="shared" si="71"/>
        <v>144</v>
      </c>
      <c r="R355" s="31"/>
      <c r="S355" s="31">
        <f t="shared" si="71"/>
        <v>86.80297397769516</v>
      </c>
      <c r="T355" s="32">
        <f t="shared" si="71"/>
        <v>102.90630975143404</v>
      </c>
    </row>
    <row r="356" spans="1:20" ht="12.75" hidden="1">
      <c r="A356" s="5" t="s">
        <v>37</v>
      </c>
      <c r="B356" s="34" t="s">
        <v>615</v>
      </c>
      <c r="C356" s="45">
        <f>'2019'!C357</f>
        <v>849.795</v>
      </c>
      <c r="D356" s="6">
        <f>'2019'!D357</f>
        <v>21.794</v>
      </c>
      <c r="E356" s="6">
        <f>'2019'!E357</f>
        <v>0</v>
      </c>
      <c r="F356" s="6">
        <f>'2019'!F357</f>
        <v>55.75</v>
      </c>
      <c r="G356" s="6">
        <f>'2019'!G357</f>
        <v>516.4550000000002</v>
      </c>
      <c r="H356" s="46">
        <f>'2019'!H357</f>
        <v>1443.794</v>
      </c>
      <c r="I356" s="45">
        <v>963.5519999999999</v>
      </c>
      <c r="J356" s="6">
        <v>19.482</v>
      </c>
      <c r="K356" s="6">
        <v>0</v>
      </c>
      <c r="L356" s="6">
        <v>0</v>
      </c>
      <c r="M356" s="7">
        <f t="shared" si="80"/>
        <v>447.08000000000015</v>
      </c>
      <c r="N356" s="46">
        <v>1430.114</v>
      </c>
      <c r="O356" s="47">
        <f t="shared" si="71"/>
        <v>113.41176470588235</v>
      </c>
      <c r="P356" s="31">
        <f t="shared" si="71"/>
        <v>86.36363636363636</v>
      </c>
      <c r="Q356" s="31"/>
      <c r="R356" s="31">
        <f t="shared" si="71"/>
        <v>0</v>
      </c>
      <c r="S356" s="31">
        <f t="shared" si="71"/>
        <v>86.62790697674419</v>
      </c>
      <c r="T356" s="32">
        <f t="shared" si="71"/>
        <v>99.03047091412742</v>
      </c>
    </row>
    <row r="357" spans="1:20" ht="12.75" hidden="1">
      <c r="A357" s="4">
        <v>28</v>
      </c>
      <c r="B357" s="18" t="s">
        <v>616</v>
      </c>
      <c r="C357" s="87">
        <f>'2019'!C358</f>
        <v>16929.333</v>
      </c>
      <c r="D357" s="84">
        <f>'2019'!D358</f>
        <v>1554.9689999999998</v>
      </c>
      <c r="E357" s="84">
        <f>'2019'!E358</f>
        <v>917.889</v>
      </c>
      <c r="F357" s="84">
        <f>'2019'!F358</f>
        <v>1405.0510000000002</v>
      </c>
      <c r="G357" s="84">
        <f>'2019'!G358</f>
        <v>24490.214</v>
      </c>
      <c r="H357" s="88">
        <f>'2019'!H358</f>
        <v>45297.456</v>
      </c>
      <c r="I357" s="87">
        <f aca="true" t="shared" si="81" ref="I357:N357">SUM(I358:I375)</f>
        <v>16720.361</v>
      </c>
      <c r="J357" s="19">
        <f t="shared" si="81"/>
        <v>1353.7</v>
      </c>
      <c r="K357" s="19">
        <f t="shared" si="81"/>
        <v>967.6890000000001</v>
      </c>
      <c r="L357" s="19">
        <f t="shared" si="81"/>
        <v>2438.088</v>
      </c>
      <c r="M357" s="19">
        <f t="shared" si="81"/>
        <v>20657.975</v>
      </c>
      <c r="N357" s="52">
        <f t="shared" si="81"/>
        <v>42137.813</v>
      </c>
      <c r="O357" s="50">
        <f t="shared" si="71"/>
        <v>98.76543209876543</v>
      </c>
      <c r="P357" s="12">
        <f t="shared" si="71"/>
        <v>87.07395498392283</v>
      </c>
      <c r="Q357" s="12">
        <f t="shared" si="71"/>
        <v>105.44662309368191</v>
      </c>
      <c r="R357" s="12">
        <f t="shared" si="71"/>
        <v>173.52313167259788</v>
      </c>
      <c r="S357" s="12">
        <f t="shared" si="71"/>
        <v>84.3527970600245</v>
      </c>
      <c r="T357" s="13">
        <f t="shared" si="71"/>
        <v>93.02602821378899</v>
      </c>
    </row>
    <row r="358" spans="1:20" ht="12.75" hidden="1">
      <c r="A358" s="5" t="s">
        <v>38</v>
      </c>
      <c r="B358" s="34" t="s">
        <v>617</v>
      </c>
      <c r="C358" s="45">
        <f>'2019'!C359</f>
        <v>827.102</v>
      </c>
      <c r="D358" s="6">
        <f>'2019'!D359</f>
        <v>46.05</v>
      </c>
      <c r="E358" s="6">
        <f>'2019'!E359</f>
        <v>156.516</v>
      </c>
      <c r="F358" s="6">
        <f>'2019'!F359</f>
        <v>0</v>
      </c>
      <c r="G358" s="6">
        <f>'2019'!G359</f>
        <v>441.3190000000002</v>
      </c>
      <c r="H358" s="46">
        <f>'2019'!H359</f>
        <v>1470.987</v>
      </c>
      <c r="I358" s="45">
        <v>847.416</v>
      </c>
      <c r="J358" s="6">
        <v>52.953</v>
      </c>
      <c r="K358" s="6">
        <v>146.891</v>
      </c>
      <c r="L358" s="6">
        <v>474.9</v>
      </c>
      <c r="M358" s="7">
        <f aca="true" t="shared" si="82" ref="M358:M375">N358-I358-J358-K358-L358</f>
        <v>1294.35</v>
      </c>
      <c r="N358" s="46">
        <v>2816.51</v>
      </c>
      <c r="O358" s="47">
        <f t="shared" si="71"/>
        <v>102.41837968561065</v>
      </c>
      <c r="P358" s="31">
        <f t="shared" si="71"/>
        <v>115.21739130434783</v>
      </c>
      <c r="Q358" s="31">
        <f t="shared" si="71"/>
        <v>93.63057324840764</v>
      </c>
      <c r="R358" s="31"/>
      <c r="S358" s="31">
        <f t="shared" si="71"/>
        <v>293.4240362811791</v>
      </c>
      <c r="T358" s="32">
        <f t="shared" si="71"/>
        <v>191.50237933378654</v>
      </c>
    </row>
    <row r="359" spans="1:20" ht="12.75" hidden="1">
      <c r="A359" s="5" t="s">
        <v>39</v>
      </c>
      <c r="B359" s="34" t="s">
        <v>312</v>
      </c>
      <c r="C359" s="45">
        <f>'2019'!C360</f>
        <v>936.991</v>
      </c>
      <c r="D359" s="6">
        <f>'2019'!D360</f>
        <v>203.036</v>
      </c>
      <c r="E359" s="6">
        <f>'2019'!E360</f>
        <v>34.543</v>
      </c>
      <c r="F359" s="6">
        <f>'2019'!F360</f>
        <v>10.74</v>
      </c>
      <c r="G359" s="6">
        <f>'2019'!G360</f>
        <v>1185.4360000000001</v>
      </c>
      <c r="H359" s="46">
        <f>'2019'!H360</f>
        <v>2370.746</v>
      </c>
      <c r="I359" s="45">
        <v>909.9789999999999</v>
      </c>
      <c r="J359" s="6">
        <v>153.496</v>
      </c>
      <c r="K359" s="6">
        <v>8.231</v>
      </c>
      <c r="L359" s="6">
        <v>0</v>
      </c>
      <c r="M359" s="7">
        <f t="shared" si="82"/>
        <v>1131.566</v>
      </c>
      <c r="N359" s="46">
        <v>2203.272</v>
      </c>
      <c r="O359" s="47">
        <f t="shared" si="71"/>
        <v>97.11846318036285</v>
      </c>
      <c r="P359" s="31">
        <f t="shared" si="71"/>
        <v>75.36945812807882</v>
      </c>
      <c r="Q359" s="31">
        <f t="shared" si="71"/>
        <v>22.857142857142858</v>
      </c>
      <c r="R359" s="31">
        <f t="shared" si="71"/>
        <v>0</v>
      </c>
      <c r="S359" s="31">
        <f t="shared" si="71"/>
        <v>95.52742616033754</v>
      </c>
      <c r="T359" s="32">
        <f t="shared" si="71"/>
        <v>92.9143821172501</v>
      </c>
    </row>
    <row r="360" spans="1:20" ht="12.75" hidden="1">
      <c r="A360" s="5" t="s">
        <v>40</v>
      </c>
      <c r="B360" s="34" t="s">
        <v>618</v>
      </c>
      <c r="C360" s="45">
        <f>'2019'!C361</f>
        <v>630.2439999999999</v>
      </c>
      <c r="D360" s="6">
        <f>'2019'!D361</f>
        <v>27.26</v>
      </c>
      <c r="E360" s="6">
        <f>'2019'!E361</f>
        <v>0</v>
      </c>
      <c r="F360" s="6">
        <f>'2019'!F361</f>
        <v>0</v>
      </c>
      <c r="G360" s="6">
        <f>'2019'!G361</f>
        <v>884.6280000000002</v>
      </c>
      <c r="H360" s="46">
        <f>'2019'!H361</f>
        <v>1542.132</v>
      </c>
      <c r="I360" s="45">
        <v>731.825</v>
      </c>
      <c r="J360" s="6">
        <v>0</v>
      </c>
      <c r="K360" s="6">
        <v>0</v>
      </c>
      <c r="L360" s="6">
        <v>0</v>
      </c>
      <c r="M360" s="7">
        <f t="shared" si="82"/>
        <v>795.3689999999999</v>
      </c>
      <c r="N360" s="46">
        <v>1527.194</v>
      </c>
      <c r="O360" s="47">
        <f t="shared" si="71"/>
        <v>116.1904761904762</v>
      </c>
      <c r="P360" s="31">
        <f t="shared" si="71"/>
        <v>0</v>
      </c>
      <c r="Q360" s="31"/>
      <c r="R360" s="31"/>
      <c r="S360" s="31">
        <f t="shared" si="71"/>
        <v>89.83050847457628</v>
      </c>
      <c r="T360" s="32">
        <f t="shared" si="71"/>
        <v>99.0272373540856</v>
      </c>
    </row>
    <row r="361" spans="1:20" ht="12.75" hidden="1">
      <c r="A361" s="5" t="s">
        <v>41</v>
      </c>
      <c r="B361" s="34" t="s">
        <v>619</v>
      </c>
      <c r="C361" s="45">
        <f>'2019'!C362</f>
        <v>710.0260000000001</v>
      </c>
      <c r="D361" s="6">
        <f>'2019'!D362</f>
        <v>20.95</v>
      </c>
      <c r="E361" s="6">
        <f>'2019'!E362</f>
        <v>4.434</v>
      </c>
      <c r="F361" s="6">
        <f>'2019'!F362</f>
        <v>200.992</v>
      </c>
      <c r="G361" s="6">
        <f>'2019'!G362</f>
        <v>912.4469999999999</v>
      </c>
      <c r="H361" s="46">
        <f>'2019'!H362</f>
        <v>1848.849</v>
      </c>
      <c r="I361" s="45">
        <v>769.6579999999999</v>
      </c>
      <c r="J361" s="6">
        <v>20.316</v>
      </c>
      <c r="K361" s="6">
        <v>5.321</v>
      </c>
      <c r="L361" s="6">
        <v>0</v>
      </c>
      <c r="M361" s="7">
        <f t="shared" si="82"/>
        <v>470.5020000000001</v>
      </c>
      <c r="N361" s="46">
        <v>1265.797</v>
      </c>
      <c r="O361" s="47">
        <f t="shared" si="71"/>
        <v>108.45070422535213</v>
      </c>
      <c r="P361" s="31">
        <f t="shared" si="71"/>
        <v>95.23809523809523</v>
      </c>
      <c r="Q361" s="31">
        <f t="shared" si="71"/>
        <v>125</v>
      </c>
      <c r="R361" s="31">
        <f t="shared" si="71"/>
        <v>0</v>
      </c>
      <c r="S361" s="31">
        <f t="shared" si="71"/>
        <v>51.64473684210527</v>
      </c>
      <c r="T361" s="32">
        <f t="shared" si="71"/>
        <v>68.46944294213088</v>
      </c>
    </row>
    <row r="362" spans="1:20" ht="12.75" hidden="1">
      <c r="A362" s="5" t="s">
        <v>42</v>
      </c>
      <c r="B362" s="34" t="s">
        <v>620</v>
      </c>
      <c r="C362" s="45">
        <f>'2019'!C363</f>
        <v>1403.969</v>
      </c>
      <c r="D362" s="6">
        <f>'2019'!D363</f>
        <v>299.636</v>
      </c>
      <c r="E362" s="6">
        <f>'2019'!E363</f>
        <v>29.051</v>
      </c>
      <c r="F362" s="6">
        <f>'2019'!F363</f>
        <v>0</v>
      </c>
      <c r="G362" s="6">
        <f>'2019'!G363</f>
        <v>1030.5120000000002</v>
      </c>
      <c r="H362" s="46">
        <f>'2019'!H363</f>
        <v>2763.168</v>
      </c>
      <c r="I362" s="45">
        <v>1448.333</v>
      </c>
      <c r="J362" s="6">
        <v>331.859</v>
      </c>
      <c r="K362" s="6">
        <v>17.086</v>
      </c>
      <c r="L362" s="6">
        <v>63.513</v>
      </c>
      <c r="M362" s="7">
        <f t="shared" si="82"/>
        <v>1529.8550000000002</v>
      </c>
      <c r="N362" s="46">
        <v>3390.646</v>
      </c>
      <c r="O362" s="47">
        <f t="shared" si="71"/>
        <v>103.13390313390313</v>
      </c>
      <c r="P362" s="31">
        <f t="shared" si="71"/>
        <v>110.66666666666667</v>
      </c>
      <c r="Q362" s="31">
        <f t="shared" si="71"/>
        <v>58.620689655172406</v>
      </c>
      <c r="R362" s="31"/>
      <c r="S362" s="31">
        <f t="shared" si="71"/>
        <v>148.3996120271581</v>
      </c>
      <c r="T362" s="32">
        <f t="shared" si="71"/>
        <v>122.72891784292437</v>
      </c>
    </row>
    <row r="363" spans="1:20" ht="12.75" hidden="1">
      <c r="A363" s="5" t="s">
        <v>43</v>
      </c>
      <c r="B363" s="34" t="s">
        <v>349</v>
      </c>
      <c r="C363" s="45">
        <f>'2019'!C364</f>
        <v>1006.563</v>
      </c>
      <c r="D363" s="6">
        <f>'2019'!D364</f>
        <v>44.34</v>
      </c>
      <c r="E363" s="6">
        <f>'2019'!E364</f>
        <v>80.989</v>
      </c>
      <c r="F363" s="6">
        <f>'2019'!F364</f>
        <v>0</v>
      </c>
      <c r="G363" s="6">
        <f>'2019'!G364</f>
        <v>1427.738</v>
      </c>
      <c r="H363" s="46">
        <f>'2019'!H364</f>
        <v>2559.63</v>
      </c>
      <c r="I363" s="45">
        <v>1129.409</v>
      </c>
      <c r="J363" s="6">
        <v>36.093</v>
      </c>
      <c r="K363" s="6">
        <v>164.105</v>
      </c>
      <c r="L363" s="6">
        <v>0</v>
      </c>
      <c r="M363" s="7">
        <f t="shared" si="82"/>
        <v>1113.6219999999996</v>
      </c>
      <c r="N363" s="46">
        <v>2443.229</v>
      </c>
      <c r="O363" s="47">
        <f t="shared" si="71"/>
        <v>112.11519364448858</v>
      </c>
      <c r="P363" s="31">
        <f t="shared" si="71"/>
        <v>81.81818181818183</v>
      </c>
      <c r="Q363" s="31">
        <f t="shared" si="71"/>
        <v>202.46913580246914</v>
      </c>
      <c r="R363" s="31"/>
      <c r="S363" s="31">
        <f t="shared" si="71"/>
        <v>78.01120448179272</v>
      </c>
      <c r="T363" s="32">
        <f t="shared" si="71"/>
        <v>95.4296875</v>
      </c>
    </row>
    <row r="364" spans="1:20" ht="12.75" hidden="1">
      <c r="A364" s="5" t="s">
        <v>44</v>
      </c>
      <c r="B364" s="34" t="s">
        <v>621</v>
      </c>
      <c r="C364" s="45">
        <f>'2019'!C365</f>
        <v>833.113</v>
      </c>
      <c r="D364" s="6">
        <f>'2019'!D365</f>
        <v>13.377</v>
      </c>
      <c r="E364" s="6">
        <f>'2019'!E365</f>
        <v>0</v>
      </c>
      <c r="F364" s="6">
        <f>'2019'!F365</f>
        <v>421.619</v>
      </c>
      <c r="G364" s="6">
        <f>'2019'!G365</f>
        <v>1314.6530000000002</v>
      </c>
      <c r="H364" s="46">
        <f>'2019'!H365</f>
        <v>2582.762</v>
      </c>
      <c r="I364" s="45">
        <v>1107.0140000000001</v>
      </c>
      <c r="J364" s="6">
        <v>13.792</v>
      </c>
      <c r="K364" s="6">
        <v>2.135</v>
      </c>
      <c r="L364" s="6">
        <v>1126.775</v>
      </c>
      <c r="M364" s="7">
        <f t="shared" si="82"/>
        <v>1422.9059999999995</v>
      </c>
      <c r="N364" s="46">
        <v>3672.622</v>
      </c>
      <c r="O364" s="47">
        <f t="shared" si="71"/>
        <v>132.89315726290516</v>
      </c>
      <c r="P364" s="31">
        <f t="shared" si="71"/>
        <v>107.6923076923077</v>
      </c>
      <c r="Q364" s="31"/>
      <c r="R364" s="31">
        <f t="shared" si="71"/>
        <v>267.06161137440756</v>
      </c>
      <c r="S364" s="31">
        <f t="shared" si="71"/>
        <v>108.21292775665398</v>
      </c>
      <c r="T364" s="32">
        <f t="shared" si="71"/>
        <v>142.1989934185056</v>
      </c>
    </row>
    <row r="365" spans="1:20" ht="12.75" hidden="1">
      <c r="A365" s="5" t="s">
        <v>45</v>
      </c>
      <c r="B365" s="34" t="s">
        <v>622</v>
      </c>
      <c r="C365" s="45">
        <f>'2019'!C366</f>
        <v>666.539</v>
      </c>
      <c r="D365" s="6">
        <f>'2019'!D366</f>
        <v>0</v>
      </c>
      <c r="E365" s="6">
        <f>'2019'!E366</f>
        <v>114.947</v>
      </c>
      <c r="F365" s="6">
        <f>'2019'!F366</f>
        <v>0</v>
      </c>
      <c r="G365" s="6">
        <f>'2019'!G366</f>
        <v>985.3149999999999</v>
      </c>
      <c r="H365" s="46">
        <f>'2019'!H366</f>
        <v>1766.801</v>
      </c>
      <c r="I365" s="45">
        <v>781.2819999999999</v>
      </c>
      <c r="J365" s="6">
        <v>0.765</v>
      </c>
      <c r="K365" s="6">
        <v>85.503</v>
      </c>
      <c r="L365" s="6">
        <v>57</v>
      </c>
      <c r="M365" s="7">
        <f t="shared" si="82"/>
        <v>1367.5290000000002</v>
      </c>
      <c r="N365" s="46">
        <v>2292.079</v>
      </c>
      <c r="O365" s="47">
        <f t="shared" si="71"/>
        <v>117.09145427286356</v>
      </c>
      <c r="P365" s="31"/>
      <c r="Q365" s="31">
        <f t="shared" si="71"/>
        <v>74.78260869565217</v>
      </c>
      <c r="R365" s="31"/>
      <c r="S365" s="31">
        <f aca="true" t="shared" si="83" ref="O365:T383">ROUND(M365,0)/ROUND(G365,0)*100</f>
        <v>138.88324873096448</v>
      </c>
      <c r="T365" s="32">
        <f t="shared" si="83"/>
        <v>129.7113752122241</v>
      </c>
    </row>
    <row r="366" spans="1:20" ht="12.75" hidden="1">
      <c r="A366" s="5" t="s">
        <v>46</v>
      </c>
      <c r="B366" s="34" t="s">
        <v>623</v>
      </c>
      <c r="C366" s="45">
        <f>'2019'!C367</f>
        <v>709.4459999999999</v>
      </c>
      <c r="D366" s="6">
        <f>'2019'!D367</f>
        <v>44.73</v>
      </c>
      <c r="E366" s="6">
        <f>'2019'!E367</f>
        <v>0</v>
      </c>
      <c r="F366" s="6">
        <f>'2019'!F367</f>
        <v>0</v>
      </c>
      <c r="G366" s="6">
        <f>'2019'!G367</f>
        <v>1432.6910000000003</v>
      </c>
      <c r="H366" s="46">
        <f>'2019'!H367</f>
        <v>2186.867</v>
      </c>
      <c r="I366" s="45">
        <v>785.148</v>
      </c>
      <c r="J366" s="6">
        <v>34.92</v>
      </c>
      <c r="K366" s="6">
        <v>0</v>
      </c>
      <c r="L366" s="6">
        <v>0</v>
      </c>
      <c r="M366" s="7">
        <f t="shared" si="82"/>
        <v>1139.453</v>
      </c>
      <c r="N366" s="46">
        <v>1959.521</v>
      </c>
      <c r="O366" s="47">
        <f t="shared" si="83"/>
        <v>110.71932299012694</v>
      </c>
      <c r="P366" s="31">
        <f t="shared" si="83"/>
        <v>77.77777777777779</v>
      </c>
      <c r="Q366" s="31"/>
      <c r="R366" s="31"/>
      <c r="S366" s="31">
        <f t="shared" si="83"/>
        <v>79.48360083740404</v>
      </c>
      <c r="T366" s="32">
        <f t="shared" si="83"/>
        <v>89.62048468221307</v>
      </c>
    </row>
    <row r="367" spans="1:20" ht="12.75" hidden="1">
      <c r="A367" s="5" t="s">
        <v>47</v>
      </c>
      <c r="B367" s="34" t="s">
        <v>624</v>
      </c>
      <c r="C367" s="45">
        <f>'2019'!C368</f>
        <v>762.688</v>
      </c>
      <c r="D367" s="6">
        <f>'2019'!D368</f>
        <v>74.122</v>
      </c>
      <c r="E367" s="6">
        <f>'2019'!E368</f>
        <v>37.247</v>
      </c>
      <c r="F367" s="6">
        <f>'2019'!F368</f>
        <v>0</v>
      </c>
      <c r="G367" s="6">
        <f>'2019'!G368</f>
        <v>1116.895</v>
      </c>
      <c r="H367" s="46">
        <f>'2019'!H368</f>
        <v>1990.952</v>
      </c>
      <c r="I367" s="45">
        <v>564.637</v>
      </c>
      <c r="J367" s="6">
        <v>96.055</v>
      </c>
      <c r="K367" s="6">
        <v>129.38</v>
      </c>
      <c r="L367" s="6">
        <v>322.35</v>
      </c>
      <c r="M367" s="7">
        <f t="shared" si="82"/>
        <v>632.4259999999999</v>
      </c>
      <c r="N367" s="46">
        <v>1744.848</v>
      </c>
      <c r="O367" s="47">
        <f t="shared" si="83"/>
        <v>74.04980340760157</v>
      </c>
      <c r="P367" s="31">
        <f t="shared" si="83"/>
        <v>129.72972972972974</v>
      </c>
      <c r="Q367" s="31">
        <f t="shared" si="83"/>
        <v>348.64864864864865</v>
      </c>
      <c r="R367" s="31"/>
      <c r="S367" s="31">
        <f t="shared" si="83"/>
        <v>56.58012533572068</v>
      </c>
      <c r="T367" s="32">
        <f t="shared" si="83"/>
        <v>87.64439979909594</v>
      </c>
    </row>
    <row r="368" spans="1:20" ht="12.75" hidden="1">
      <c r="A368" s="5" t="s">
        <v>48</v>
      </c>
      <c r="B368" s="34" t="s">
        <v>625</v>
      </c>
      <c r="C368" s="45">
        <f>'2019'!C369</f>
        <v>925.5840000000001</v>
      </c>
      <c r="D368" s="6">
        <f>'2019'!D369</f>
        <v>63.405</v>
      </c>
      <c r="E368" s="6">
        <f>'2019'!E369</f>
        <v>189.949</v>
      </c>
      <c r="F368" s="6">
        <f>'2019'!F369</f>
        <v>200</v>
      </c>
      <c r="G368" s="6">
        <f>'2019'!G369</f>
        <v>905.982</v>
      </c>
      <c r="H368" s="46">
        <f>'2019'!H369</f>
        <v>2284.92</v>
      </c>
      <c r="I368" s="45">
        <v>832.8770000000001</v>
      </c>
      <c r="J368" s="6">
        <v>66.193</v>
      </c>
      <c r="K368" s="6">
        <v>100</v>
      </c>
      <c r="L368" s="6">
        <v>0</v>
      </c>
      <c r="M368" s="7">
        <f t="shared" si="82"/>
        <v>910.2810000000002</v>
      </c>
      <c r="N368" s="46">
        <v>1909.351</v>
      </c>
      <c r="O368" s="47">
        <f t="shared" si="83"/>
        <v>89.95680345572354</v>
      </c>
      <c r="P368" s="31">
        <f t="shared" si="83"/>
        <v>104.76190476190477</v>
      </c>
      <c r="Q368" s="31">
        <f t="shared" si="83"/>
        <v>52.63157894736842</v>
      </c>
      <c r="R368" s="31">
        <f t="shared" si="83"/>
        <v>0</v>
      </c>
      <c r="S368" s="31">
        <f t="shared" si="83"/>
        <v>100.44150110375276</v>
      </c>
      <c r="T368" s="32">
        <f t="shared" si="83"/>
        <v>83.54485776805251</v>
      </c>
    </row>
    <row r="369" spans="1:20" ht="12.75" hidden="1">
      <c r="A369" s="5" t="s">
        <v>49</v>
      </c>
      <c r="B369" s="34" t="s">
        <v>353</v>
      </c>
      <c r="C369" s="45">
        <f>'2019'!C370</f>
        <v>810.892</v>
      </c>
      <c r="D369" s="6">
        <f>'2019'!D370</f>
        <v>34.014</v>
      </c>
      <c r="E369" s="6">
        <f>'2019'!E370</f>
        <v>10</v>
      </c>
      <c r="F369" s="6">
        <f>'2019'!F370</f>
        <v>0</v>
      </c>
      <c r="G369" s="6">
        <f>'2019'!G370</f>
        <v>1051.479</v>
      </c>
      <c r="H369" s="46">
        <f>'2019'!H370</f>
        <v>1906.385</v>
      </c>
      <c r="I369" s="45">
        <v>878.8230000000001</v>
      </c>
      <c r="J369" s="6">
        <v>37.095</v>
      </c>
      <c r="K369" s="6">
        <v>0</v>
      </c>
      <c r="L369" s="6">
        <v>0</v>
      </c>
      <c r="M369" s="7">
        <f t="shared" si="82"/>
        <v>1775.475</v>
      </c>
      <c r="N369" s="46">
        <v>2691.393</v>
      </c>
      <c r="O369" s="47">
        <f t="shared" si="83"/>
        <v>108.38471023427867</v>
      </c>
      <c r="P369" s="31">
        <f t="shared" si="83"/>
        <v>108.8235294117647</v>
      </c>
      <c r="Q369" s="31">
        <f t="shared" si="83"/>
        <v>0</v>
      </c>
      <c r="R369" s="31"/>
      <c r="S369" s="31">
        <f t="shared" si="83"/>
        <v>168.88677450047572</v>
      </c>
      <c r="T369" s="32">
        <f t="shared" si="83"/>
        <v>141.18572927597063</v>
      </c>
    </row>
    <row r="370" spans="1:20" ht="12.75" hidden="1">
      <c r="A370" s="5" t="s">
        <v>50</v>
      </c>
      <c r="B370" s="34" t="s">
        <v>626</v>
      </c>
      <c r="C370" s="45">
        <f>'2019'!C371</f>
        <v>794.8430000000001</v>
      </c>
      <c r="D370" s="6">
        <f>'2019'!D371</f>
        <v>38.101</v>
      </c>
      <c r="E370" s="6">
        <f>'2019'!E371</f>
        <v>4.048</v>
      </c>
      <c r="F370" s="6">
        <f>'2019'!F371</f>
        <v>0</v>
      </c>
      <c r="G370" s="6">
        <f>'2019'!G371</f>
        <v>878.8359999999999</v>
      </c>
      <c r="H370" s="46">
        <f>'2019'!H371</f>
        <v>1715.828</v>
      </c>
      <c r="I370" s="45">
        <v>720.885</v>
      </c>
      <c r="J370" s="6">
        <v>25.57</v>
      </c>
      <c r="K370" s="6">
        <v>0</v>
      </c>
      <c r="L370" s="6">
        <v>0</v>
      </c>
      <c r="M370" s="7">
        <f t="shared" si="82"/>
        <v>278.37100000000004</v>
      </c>
      <c r="N370" s="46">
        <v>1024.826</v>
      </c>
      <c r="O370" s="47">
        <f t="shared" si="83"/>
        <v>90.69182389937107</v>
      </c>
      <c r="P370" s="31">
        <f t="shared" si="83"/>
        <v>68.42105263157895</v>
      </c>
      <c r="Q370" s="31">
        <f t="shared" si="83"/>
        <v>0</v>
      </c>
      <c r="R370" s="31"/>
      <c r="S370" s="31">
        <f t="shared" si="83"/>
        <v>31.62684869169511</v>
      </c>
      <c r="T370" s="32">
        <f t="shared" si="83"/>
        <v>59.731934731934736</v>
      </c>
    </row>
    <row r="371" spans="1:20" ht="12.75" hidden="1">
      <c r="A371" s="5" t="s">
        <v>51</v>
      </c>
      <c r="B371" s="34" t="s">
        <v>627</v>
      </c>
      <c r="C371" s="45">
        <f>'2019'!C372</f>
        <v>2399.308</v>
      </c>
      <c r="D371" s="6">
        <f>'2019'!D372</f>
        <v>262.171</v>
      </c>
      <c r="E371" s="6">
        <f>'2019'!E372</f>
        <v>96.186</v>
      </c>
      <c r="F371" s="6">
        <f>'2019'!F372</f>
        <v>500</v>
      </c>
      <c r="G371" s="6">
        <f>'2019'!G372</f>
        <v>4519.569</v>
      </c>
      <c r="H371" s="46">
        <f>'2019'!H372</f>
        <v>7777.234</v>
      </c>
      <c r="I371" s="45">
        <v>1786.984</v>
      </c>
      <c r="J371" s="6">
        <v>233.184</v>
      </c>
      <c r="K371" s="6">
        <v>160.211</v>
      </c>
      <c r="L371" s="6">
        <v>0</v>
      </c>
      <c r="M371" s="7">
        <f t="shared" si="82"/>
        <v>1607.19</v>
      </c>
      <c r="N371" s="46">
        <v>3787.569</v>
      </c>
      <c r="O371" s="47">
        <f t="shared" si="83"/>
        <v>74.48937057107128</v>
      </c>
      <c r="P371" s="31">
        <f t="shared" si="83"/>
        <v>88.93129770992367</v>
      </c>
      <c r="Q371" s="31">
        <f t="shared" si="83"/>
        <v>166.66666666666669</v>
      </c>
      <c r="R371" s="31">
        <f t="shared" si="83"/>
        <v>0</v>
      </c>
      <c r="S371" s="31">
        <f t="shared" si="83"/>
        <v>35.55309734513274</v>
      </c>
      <c r="T371" s="32">
        <f t="shared" si="83"/>
        <v>48.70772791564871</v>
      </c>
    </row>
    <row r="372" spans="1:20" ht="12.75" hidden="1">
      <c r="A372" s="5" t="s">
        <v>52</v>
      </c>
      <c r="B372" s="34" t="s">
        <v>545</v>
      </c>
      <c r="C372" s="45">
        <f>'2019'!C373</f>
        <v>1427.2649999999999</v>
      </c>
      <c r="D372" s="6">
        <f>'2019'!D373</f>
        <v>254.375</v>
      </c>
      <c r="E372" s="6">
        <f>'2019'!E373</f>
        <v>0</v>
      </c>
      <c r="F372" s="6">
        <f>'2019'!F373</f>
        <v>0</v>
      </c>
      <c r="G372" s="6">
        <f>'2019'!G373</f>
        <v>2289.723</v>
      </c>
      <c r="H372" s="46">
        <f>'2019'!H373</f>
        <v>3971.363</v>
      </c>
      <c r="I372" s="45">
        <v>1298.192</v>
      </c>
      <c r="J372" s="6">
        <v>141.682</v>
      </c>
      <c r="K372" s="6">
        <v>0</v>
      </c>
      <c r="L372" s="6">
        <v>0</v>
      </c>
      <c r="M372" s="7">
        <f t="shared" si="82"/>
        <v>1352.5910000000001</v>
      </c>
      <c r="N372" s="46">
        <v>2792.465</v>
      </c>
      <c r="O372" s="47">
        <f t="shared" si="83"/>
        <v>90.96005606166784</v>
      </c>
      <c r="P372" s="31">
        <f t="shared" si="83"/>
        <v>55.90551181102362</v>
      </c>
      <c r="Q372" s="31"/>
      <c r="R372" s="31"/>
      <c r="S372" s="31">
        <f t="shared" si="83"/>
        <v>59.082969432314414</v>
      </c>
      <c r="T372" s="32">
        <f t="shared" si="83"/>
        <v>70.30974565600604</v>
      </c>
    </row>
    <row r="373" spans="1:20" ht="12.75" hidden="1">
      <c r="A373" s="5" t="s">
        <v>53</v>
      </c>
      <c r="B373" s="34" t="s">
        <v>628</v>
      </c>
      <c r="C373" s="45">
        <f>'2019'!C374</f>
        <v>828.651</v>
      </c>
      <c r="D373" s="6">
        <f>'2019'!D374</f>
        <v>55.898</v>
      </c>
      <c r="E373" s="6">
        <f>'2019'!E374</f>
        <v>0.382</v>
      </c>
      <c r="F373" s="6">
        <f>'2019'!F374</f>
        <v>1</v>
      </c>
      <c r="G373" s="6">
        <f>'2019'!G374</f>
        <v>1480.9890000000003</v>
      </c>
      <c r="H373" s="46">
        <f>'2019'!H374</f>
        <v>2366.92</v>
      </c>
      <c r="I373" s="45">
        <v>729.482</v>
      </c>
      <c r="J373" s="6">
        <v>58.78</v>
      </c>
      <c r="K373" s="6">
        <v>0</v>
      </c>
      <c r="L373" s="6">
        <v>74.8</v>
      </c>
      <c r="M373" s="7">
        <f t="shared" si="82"/>
        <v>2125.595</v>
      </c>
      <c r="N373" s="46">
        <v>2988.657</v>
      </c>
      <c r="O373" s="47">
        <f t="shared" si="83"/>
        <v>87.9372738238842</v>
      </c>
      <c r="P373" s="31">
        <f t="shared" si="83"/>
        <v>105.35714285714286</v>
      </c>
      <c r="Q373" s="31"/>
      <c r="R373" s="31">
        <f t="shared" si="83"/>
        <v>7500</v>
      </c>
      <c r="S373" s="31">
        <f t="shared" si="83"/>
        <v>143.5516542876435</v>
      </c>
      <c r="T373" s="32">
        <f t="shared" si="83"/>
        <v>126.2779890156316</v>
      </c>
    </row>
    <row r="374" spans="1:20" ht="12.75" hidden="1">
      <c r="A374" s="5" t="s">
        <v>54</v>
      </c>
      <c r="B374" s="34" t="s">
        <v>629</v>
      </c>
      <c r="C374" s="45">
        <f>'2019'!C375</f>
        <v>547.187</v>
      </c>
      <c r="D374" s="6">
        <f>'2019'!D375</f>
        <v>29.327</v>
      </c>
      <c r="E374" s="6">
        <f>'2019'!E375</f>
        <v>14</v>
      </c>
      <c r="F374" s="6">
        <f>'2019'!F375</f>
        <v>39.2</v>
      </c>
      <c r="G374" s="6">
        <f>'2019'!G375</f>
        <v>1566.147</v>
      </c>
      <c r="H374" s="46">
        <f>'2019'!H375</f>
        <v>2195.861</v>
      </c>
      <c r="I374" s="45">
        <v>685.746</v>
      </c>
      <c r="J374" s="6">
        <v>5.898</v>
      </c>
      <c r="K374" s="6">
        <v>0</v>
      </c>
      <c r="L374" s="6">
        <v>175.35</v>
      </c>
      <c r="M374" s="7">
        <f t="shared" si="82"/>
        <v>1028.372</v>
      </c>
      <c r="N374" s="46">
        <v>1895.366</v>
      </c>
      <c r="O374" s="47">
        <f t="shared" si="83"/>
        <v>125.41133455210239</v>
      </c>
      <c r="P374" s="31">
        <f t="shared" si="83"/>
        <v>20.689655172413794</v>
      </c>
      <c r="Q374" s="31">
        <f t="shared" si="83"/>
        <v>0</v>
      </c>
      <c r="R374" s="31">
        <f t="shared" si="83"/>
        <v>448.71794871794873</v>
      </c>
      <c r="S374" s="31">
        <f t="shared" si="83"/>
        <v>65.64495530012772</v>
      </c>
      <c r="T374" s="32">
        <f t="shared" si="83"/>
        <v>86.29326047358833</v>
      </c>
    </row>
    <row r="375" spans="1:20" ht="12.75" hidden="1">
      <c r="A375" s="5" t="s">
        <v>55</v>
      </c>
      <c r="B375" s="34" t="s">
        <v>630</v>
      </c>
      <c r="C375" s="45">
        <f>'2019'!C376</f>
        <v>708.922</v>
      </c>
      <c r="D375" s="6">
        <f>'2019'!D376</f>
        <v>44.177</v>
      </c>
      <c r="E375" s="6">
        <f>'2019'!E376</f>
        <v>145.597</v>
      </c>
      <c r="F375" s="6">
        <f>'2019'!F376</f>
        <v>31.5</v>
      </c>
      <c r="G375" s="6">
        <f>'2019'!G376</f>
        <v>1065.855</v>
      </c>
      <c r="H375" s="46">
        <f>'2019'!H376</f>
        <v>1996.051</v>
      </c>
      <c r="I375" s="45">
        <v>712.671</v>
      </c>
      <c r="J375" s="6">
        <v>45.049</v>
      </c>
      <c r="K375" s="6">
        <v>148.826</v>
      </c>
      <c r="L375" s="6">
        <v>143.4</v>
      </c>
      <c r="M375" s="7">
        <f t="shared" si="82"/>
        <v>682.522</v>
      </c>
      <c r="N375" s="46">
        <v>1732.468</v>
      </c>
      <c r="O375" s="47">
        <f t="shared" si="83"/>
        <v>100.5641748942172</v>
      </c>
      <c r="P375" s="31">
        <f t="shared" si="83"/>
        <v>102.27272727272727</v>
      </c>
      <c r="Q375" s="31">
        <f t="shared" si="83"/>
        <v>102.05479452054796</v>
      </c>
      <c r="R375" s="31">
        <f t="shared" si="83"/>
        <v>446.875</v>
      </c>
      <c r="S375" s="31">
        <f t="shared" si="83"/>
        <v>64.07129455909943</v>
      </c>
      <c r="T375" s="32">
        <f t="shared" si="83"/>
        <v>86.77354709418837</v>
      </c>
    </row>
    <row r="376" spans="1:20" ht="12.75" hidden="1">
      <c r="A376" s="36"/>
      <c r="B376" s="15" t="s">
        <v>632</v>
      </c>
      <c r="C376" s="87">
        <f>'2019'!C377</f>
        <v>627619.7770000001</v>
      </c>
      <c r="D376" s="84">
        <f>'2019'!D377</f>
        <v>77238.477</v>
      </c>
      <c r="E376" s="84">
        <f>'2019'!E377</f>
        <v>47647.055000000015</v>
      </c>
      <c r="F376" s="84">
        <f>'2019'!F377</f>
        <v>152867.65200000003</v>
      </c>
      <c r="G376" s="84">
        <f>'2019'!G377</f>
        <v>496018.7489999999</v>
      </c>
      <c r="H376" s="88">
        <f>'2019'!H377</f>
        <v>1401391.71</v>
      </c>
      <c r="I376" s="101">
        <f aca="true" t="shared" si="84" ref="I376:N376">I34+I49+I57+I71+I87+I96+I110+I121+I138+I149+I160+I178+I187+I196+I204+I215+I229+I241+I250+I261+I277+I289+I297+I315+I325+I337+I347+I357</f>
        <v>641946.2690000001</v>
      </c>
      <c r="J376" s="16">
        <f t="shared" si="84"/>
        <v>74017.776</v>
      </c>
      <c r="K376" s="16">
        <f t="shared" si="84"/>
        <v>47602.78899999999</v>
      </c>
      <c r="L376" s="16">
        <f t="shared" si="84"/>
        <v>86881.45700000001</v>
      </c>
      <c r="M376" s="16">
        <f t="shared" si="84"/>
        <v>597009.852</v>
      </c>
      <c r="N376" s="17">
        <f t="shared" si="84"/>
        <v>1447458.143</v>
      </c>
      <c r="O376" s="50">
        <f t="shared" si="83"/>
        <v>102.28259137694783</v>
      </c>
      <c r="P376" s="12">
        <f t="shared" si="83"/>
        <v>95.83106760920789</v>
      </c>
      <c r="Q376" s="12">
        <f t="shared" si="83"/>
        <v>99.9076542069805</v>
      </c>
      <c r="R376" s="12">
        <f t="shared" si="83"/>
        <v>56.83400057566005</v>
      </c>
      <c r="S376" s="12">
        <f t="shared" si="83"/>
        <v>120.36030877849437</v>
      </c>
      <c r="T376" s="13">
        <f t="shared" si="83"/>
        <v>103.2871601950061</v>
      </c>
    </row>
    <row r="377" spans="1:20" ht="12.75" hidden="1">
      <c r="A377" s="1" t="s">
        <v>664</v>
      </c>
      <c r="B377" s="33" t="s">
        <v>665</v>
      </c>
      <c r="C377" s="45">
        <f>'2019'!C378</f>
        <v>798275.2069999999</v>
      </c>
      <c r="D377" s="6">
        <f>'2019'!D378</f>
        <v>67767.326</v>
      </c>
      <c r="E377" s="6">
        <f>'2019'!E378</f>
        <v>213053.949</v>
      </c>
      <c r="F377" s="6">
        <f>'2019'!F378</f>
        <v>296751.464</v>
      </c>
      <c r="G377" s="6">
        <f>'2019'!G378</f>
        <v>321266.09300000017</v>
      </c>
      <c r="H377" s="46">
        <f>'2019'!H378</f>
        <v>1697114.039</v>
      </c>
      <c r="I377" s="45">
        <v>848504.642</v>
      </c>
      <c r="J377" s="6">
        <v>68401.256</v>
      </c>
      <c r="K377" s="6">
        <v>266460.008</v>
      </c>
      <c r="L377" s="6">
        <v>25570.653</v>
      </c>
      <c r="M377" s="7">
        <f>N377-I377-J377-K377-L377</f>
        <v>359666.721</v>
      </c>
      <c r="N377" s="46">
        <v>1568603.28</v>
      </c>
      <c r="O377" s="47">
        <f t="shared" si="83"/>
        <v>106.29231781027842</v>
      </c>
      <c r="P377" s="31">
        <f t="shared" si="83"/>
        <v>100.93555860522083</v>
      </c>
      <c r="Q377" s="31">
        <f t="shared" si="83"/>
        <v>125.06688445182913</v>
      </c>
      <c r="R377" s="31">
        <f t="shared" si="83"/>
        <v>8.616988653787182</v>
      </c>
      <c r="S377" s="31">
        <f t="shared" si="83"/>
        <v>111.95302335136617</v>
      </c>
      <c r="T377" s="32">
        <f t="shared" si="83"/>
        <v>92.42767427526967</v>
      </c>
    </row>
    <row r="378" spans="1:20" ht="12.75" hidden="1">
      <c r="A378" s="1" t="s">
        <v>666</v>
      </c>
      <c r="B378" s="33" t="s">
        <v>667</v>
      </c>
      <c r="C378" s="45">
        <f>'2019'!C379</f>
        <v>519386.279</v>
      </c>
      <c r="D378" s="6">
        <f>'2019'!D379</f>
        <v>146490.552</v>
      </c>
      <c r="E378" s="6">
        <f>'2019'!E379</f>
        <v>908830.812</v>
      </c>
      <c r="F378" s="6">
        <f>'2019'!F379</f>
        <v>595080.051</v>
      </c>
      <c r="G378" s="6">
        <f>'2019'!G379</f>
        <v>4437856.297</v>
      </c>
      <c r="H378" s="46">
        <f>'2019'!H379</f>
        <v>6607643.991</v>
      </c>
      <c r="I378" s="45">
        <v>503128.458</v>
      </c>
      <c r="J378" s="6">
        <v>94586.33</v>
      </c>
      <c r="K378" s="6">
        <v>968665.148</v>
      </c>
      <c r="L378" s="6">
        <v>659888.787</v>
      </c>
      <c r="M378" s="7">
        <f>N378-I378-J378-K378-L378</f>
        <v>4830834.970000001</v>
      </c>
      <c r="N378" s="46">
        <v>7057103.693</v>
      </c>
      <c r="O378" s="47">
        <f t="shared" si="83"/>
        <v>96.86976545382431</v>
      </c>
      <c r="P378" s="31">
        <f t="shared" si="83"/>
        <v>64.56778914745615</v>
      </c>
      <c r="Q378" s="31">
        <f t="shared" si="83"/>
        <v>106.58362225760345</v>
      </c>
      <c r="R378" s="31">
        <f t="shared" si="83"/>
        <v>110.89080459770115</v>
      </c>
      <c r="S378" s="31">
        <f t="shared" si="83"/>
        <v>108.85515438085417</v>
      </c>
      <c r="T378" s="32">
        <f t="shared" si="83"/>
        <v>106.80212190608331</v>
      </c>
    </row>
    <row r="379" spans="1:20" ht="12.75" hidden="1">
      <c r="A379" s="1" t="s">
        <v>668</v>
      </c>
      <c r="B379" s="33" t="s">
        <v>669</v>
      </c>
      <c r="C379" s="45">
        <f>'2019'!C380</f>
        <v>123010.56</v>
      </c>
      <c r="D379" s="6">
        <f>'2019'!D380</f>
        <v>9377.872</v>
      </c>
      <c r="E379" s="6">
        <f>'2019'!E380</f>
        <v>95913.488</v>
      </c>
      <c r="F379" s="6">
        <f>'2019'!F380</f>
        <v>1548.155</v>
      </c>
      <c r="G379" s="6">
        <f>'2019'!G380</f>
        <v>320314.967</v>
      </c>
      <c r="H379" s="46">
        <f>'2019'!H380</f>
        <v>550165.042</v>
      </c>
      <c r="I379" s="45">
        <v>136778.586</v>
      </c>
      <c r="J379" s="6">
        <v>9572.498</v>
      </c>
      <c r="K379" s="6">
        <v>109529.143</v>
      </c>
      <c r="L379" s="6">
        <v>12644.508</v>
      </c>
      <c r="M379" s="7">
        <f>N379-I379-J379-K379-L379</f>
        <v>472696.848</v>
      </c>
      <c r="N379" s="46">
        <v>741221.583</v>
      </c>
      <c r="O379" s="47">
        <f t="shared" si="83"/>
        <v>111.19249498012374</v>
      </c>
      <c r="P379" s="31">
        <f t="shared" si="83"/>
        <v>102.06867135849862</v>
      </c>
      <c r="Q379" s="31">
        <f t="shared" si="83"/>
        <v>114.19619863834933</v>
      </c>
      <c r="R379" s="31">
        <f t="shared" si="83"/>
        <v>816.8604651162791</v>
      </c>
      <c r="S379" s="31">
        <f t="shared" si="83"/>
        <v>147.5725457752525</v>
      </c>
      <c r="T379" s="32">
        <f t="shared" si="83"/>
        <v>134.7272181981769</v>
      </c>
    </row>
    <row r="380" spans="1:20" ht="12.75" hidden="1">
      <c r="A380" s="1" t="s">
        <v>670</v>
      </c>
      <c r="B380" s="33" t="s">
        <v>671</v>
      </c>
      <c r="C380" s="45">
        <f>'2019'!C381</f>
        <v>18593.779</v>
      </c>
      <c r="D380" s="6">
        <f>'2019'!D381</f>
        <v>1974.051</v>
      </c>
      <c r="E380" s="6">
        <f>'2019'!E381</f>
        <v>15033.142</v>
      </c>
      <c r="F380" s="6">
        <f>'2019'!F381</f>
        <v>422.725</v>
      </c>
      <c r="G380" s="6">
        <f>'2019'!G381</f>
        <v>163488.76799999998</v>
      </c>
      <c r="H380" s="46">
        <f>'2019'!H381</f>
        <v>199512.465</v>
      </c>
      <c r="I380" s="45">
        <v>19617.04</v>
      </c>
      <c r="J380" s="6">
        <v>2386.716</v>
      </c>
      <c r="K380" s="6">
        <v>27559.767</v>
      </c>
      <c r="L380" s="6">
        <v>351.347</v>
      </c>
      <c r="M380" s="7">
        <f>N380-I380-J380-K380-L380</f>
        <v>171032.718</v>
      </c>
      <c r="N380" s="46">
        <v>220947.588</v>
      </c>
      <c r="O380" s="47">
        <f t="shared" si="83"/>
        <v>105.50177476605356</v>
      </c>
      <c r="P380" s="31">
        <f t="shared" si="83"/>
        <v>120.92198581560282</v>
      </c>
      <c r="Q380" s="31">
        <f t="shared" si="83"/>
        <v>183.3300073172354</v>
      </c>
      <c r="R380" s="31">
        <f t="shared" si="83"/>
        <v>82.97872340425532</v>
      </c>
      <c r="S380" s="31">
        <f t="shared" si="83"/>
        <v>104.61437772571855</v>
      </c>
      <c r="T380" s="32">
        <f t="shared" si="83"/>
        <v>110.74421588676371</v>
      </c>
    </row>
    <row r="381" spans="1:20" ht="13.5" hidden="1" thickBot="1">
      <c r="A381" s="61" t="s">
        <v>672</v>
      </c>
      <c r="B381" s="62" t="s">
        <v>673</v>
      </c>
      <c r="C381" s="91">
        <f>'2019'!C382</f>
        <v>85782.114</v>
      </c>
      <c r="D381" s="92">
        <f>'2019'!D382</f>
        <v>5112.393</v>
      </c>
      <c r="E381" s="92">
        <f>'2019'!E382</f>
        <v>12125.418</v>
      </c>
      <c r="F381" s="92">
        <f>'2019'!F382</f>
        <v>589.43</v>
      </c>
      <c r="G381" s="92">
        <f>'2019'!G382</f>
        <v>101378.828</v>
      </c>
      <c r="H381" s="93">
        <f>'2019'!H382</f>
        <v>204988.183</v>
      </c>
      <c r="I381" s="102">
        <v>82537.89</v>
      </c>
      <c r="J381" s="57">
        <v>6065.077</v>
      </c>
      <c r="K381" s="57">
        <v>27060.774</v>
      </c>
      <c r="L381" s="57">
        <v>4682.009</v>
      </c>
      <c r="M381" s="58">
        <f>N381-I381-J381-K381-L381</f>
        <v>114359.309</v>
      </c>
      <c r="N381" s="59">
        <v>234705.059</v>
      </c>
      <c r="O381" s="63">
        <f t="shared" si="83"/>
        <v>96.21832085985405</v>
      </c>
      <c r="P381" s="64">
        <f t="shared" si="83"/>
        <v>118.64241001564946</v>
      </c>
      <c r="Q381" s="64">
        <f t="shared" si="83"/>
        <v>223.1835051546392</v>
      </c>
      <c r="R381" s="64">
        <f t="shared" si="83"/>
        <v>794.9066213921901</v>
      </c>
      <c r="S381" s="64">
        <f t="shared" si="83"/>
        <v>112.80344055475</v>
      </c>
      <c r="T381" s="65">
        <f t="shared" si="83"/>
        <v>114.4969461627022</v>
      </c>
    </row>
    <row r="382" spans="1:20" ht="12.75" hidden="1">
      <c r="A382" s="66"/>
      <c r="B382" s="67" t="s">
        <v>674</v>
      </c>
      <c r="C382" s="68">
        <f aca="true" t="shared" si="85" ref="C382:N382">SUM(C377:C381)</f>
        <v>1545047.9390000002</v>
      </c>
      <c r="D382" s="69">
        <f t="shared" si="85"/>
        <v>230722.19400000002</v>
      </c>
      <c r="E382" s="69">
        <f t="shared" si="85"/>
        <v>1244956.809</v>
      </c>
      <c r="F382" s="69">
        <f t="shared" si="85"/>
        <v>894391.825</v>
      </c>
      <c r="G382" s="69">
        <f t="shared" si="85"/>
        <v>5344304.953000001</v>
      </c>
      <c r="H382" s="70">
        <f t="shared" si="85"/>
        <v>9259423.72</v>
      </c>
      <c r="I382" s="68">
        <f t="shared" si="85"/>
        <v>1590566.6160000002</v>
      </c>
      <c r="J382" s="69">
        <f t="shared" si="85"/>
        <v>181011.87699999998</v>
      </c>
      <c r="K382" s="69">
        <f t="shared" si="85"/>
        <v>1399274.8399999999</v>
      </c>
      <c r="L382" s="69">
        <f t="shared" si="85"/>
        <v>703137.304</v>
      </c>
      <c r="M382" s="69">
        <f t="shared" si="85"/>
        <v>5948590.5660000015</v>
      </c>
      <c r="N382" s="70">
        <f t="shared" si="85"/>
        <v>9822581.203</v>
      </c>
      <c r="O382" s="71">
        <f t="shared" si="83"/>
        <v>102.9461220622272</v>
      </c>
      <c r="P382" s="72">
        <f t="shared" si="83"/>
        <v>78.45459037282964</v>
      </c>
      <c r="Q382" s="72">
        <f t="shared" si="83"/>
        <v>112.39544819620275</v>
      </c>
      <c r="R382" s="72">
        <f t="shared" si="83"/>
        <v>78.61619960822549</v>
      </c>
      <c r="S382" s="72">
        <f t="shared" si="83"/>
        <v>111.30710167177959</v>
      </c>
      <c r="T382" s="73">
        <f t="shared" si="83"/>
        <v>106.08198738928036</v>
      </c>
    </row>
    <row r="383" spans="1:20" ht="13.5" hidden="1" thickBot="1">
      <c r="A383" s="37"/>
      <c r="B383" s="38" t="s">
        <v>675</v>
      </c>
      <c r="C383" s="53">
        <f aca="true" t="shared" si="86" ref="C383:N383">C382+C376+C33</f>
        <v>6446343.780000001</v>
      </c>
      <c r="D383" s="54">
        <f t="shared" si="86"/>
        <v>578414.4550000001</v>
      </c>
      <c r="E383" s="54">
        <f t="shared" si="86"/>
        <v>1887016.0389999999</v>
      </c>
      <c r="F383" s="54">
        <f t="shared" si="86"/>
        <v>1591746.017</v>
      </c>
      <c r="G383" s="54">
        <f t="shared" si="86"/>
        <v>8311210.351000001</v>
      </c>
      <c r="H383" s="55">
        <f t="shared" si="86"/>
        <v>18814730.642</v>
      </c>
      <c r="I383" s="53">
        <f t="shared" si="86"/>
        <v>6625865.998000002</v>
      </c>
      <c r="J383" s="54">
        <f t="shared" si="86"/>
        <v>468096.681</v>
      </c>
      <c r="K383" s="54">
        <f t="shared" si="86"/>
        <v>2512222.6469999994</v>
      </c>
      <c r="L383" s="54">
        <f t="shared" si="86"/>
        <v>1464220.7030000002</v>
      </c>
      <c r="M383" s="54">
        <f t="shared" si="86"/>
        <v>8941345.569000002</v>
      </c>
      <c r="N383" s="55">
        <f t="shared" si="86"/>
        <v>20011751.597999997</v>
      </c>
      <c r="O383" s="51">
        <f t="shared" si="83"/>
        <v>102.784865343829</v>
      </c>
      <c r="P383" s="39">
        <f t="shared" si="83"/>
        <v>80.92767464134685</v>
      </c>
      <c r="Q383" s="39">
        <f t="shared" si="83"/>
        <v>133.13204551524734</v>
      </c>
      <c r="R383" s="39">
        <f t="shared" si="83"/>
        <v>91.98835743893812</v>
      </c>
      <c r="S383" s="39">
        <f t="shared" si="83"/>
        <v>107.58176005659826</v>
      </c>
      <c r="T383" s="40">
        <f t="shared" si="83"/>
        <v>106.36214782980421</v>
      </c>
    </row>
  </sheetData>
  <sheetProtection/>
  <mergeCells count="6">
    <mergeCell ref="A1:S1"/>
    <mergeCell ref="A2:A3"/>
    <mergeCell ref="B2:B3"/>
    <mergeCell ref="C2:H2"/>
    <mergeCell ref="I2:N2"/>
    <mergeCell ref="O2:T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KFINKURSK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Chevichelova_S</dc:creator>
  <cp:keywords/>
  <dc:description/>
  <cp:lastModifiedBy>USER</cp:lastModifiedBy>
  <cp:lastPrinted>2020-10-02T11:00:13Z</cp:lastPrinted>
  <dcterms:created xsi:type="dcterms:W3CDTF">2005-09-23T11:06:45Z</dcterms:created>
  <dcterms:modified xsi:type="dcterms:W3CDTF">2020-10-02T11:00:22Z</dcterms:modified>
  <cp:category/>
  <cp:version/>
  <cp:contentType/>
  <cp:contentStatus/>
</cp:coreProperties>
</file>